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U:\25P010_Silea_REC\02_Progetto\Esporta\Consegna_02032026\"/>
    </mc:Choice>
  </mc:AlternateContent>
  <xr:revisionPtr revIDLastSave="0" documentId="13_ncr:1_{B69267D7-3098-44D7-9218-A1D41236FD80}" xr6:coauthVersionLast="47" xr6:coauthVersionMax="47" xr10:uidLastSave="{00000000-0000-0000-0000-000000000000}"/>
  <bookViews>
    <workbookView xWindow="-120" yWindow="-120" windowWidth="29040" windowHeight="15840" xr2:uid="{E028F682-3221-4A99-AA02-9CFFF89F9613}"/>
  </bookViews>
  <sheets>
    <sheet name="Valori RIE" sheetId="5" r:id="rId1"/>
    <sheet name="Valori CO2" sheetId="6" r:id="rId2"/>
    <sheet name="SCHEDA DI VALUTAZIONE ECO" sheetId="8" r:id="rId3"/>
    <sheet name="Indicatore medio Isolato" sheetId="9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9" i="5" l="1"/>
  <c r="G31" i="5" s="1"/>
  <c r="G16" i="6"/>
  <c r="G18" i="6"/>
  <c r="J9" i="8"/>
  <c r="F27" i="8"/>
  <c r="F15" i="6"/>
  <c r="G15" i="6"/>
  <c r="F14" i="6"/>
  <c r="F13" i="6"/>
  <c r="G21" i="5"/>
  <c r="G23" i="5"/>
  <c r="G47" i="5"/>
  <c r="G37" i="5"/>
  <c r="G39" i="5"/>
  <c r="F32" i="6"/>
  <c r="F31" i="6"/>
  <c r="F30" i="6"/>
  <c r="F29" i="6"/>
  <c r="F28" i="6"/>
  <c r="F27" i="6"/>
  <c r="G14" i="6"/>
  <c r="G13" i="6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F101" i="5"/>
  <c r="D10" i="8"/>
  <c r="G80" i="5"/>
  <c r="G79" i="5"/>
  <c r="G78" i="5"/>
  <c r="G77" i="5"/>
  <c r="G76" i="5"/>
  <c r="G75" i="5"/>
  <c r="G74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20" i="5"/>
  <c r="G19" i="5"/>
  <c r="G18" i="5"/>
  <c r="G81" i="5"/>
  <c r="F66" i="5"/>
  <c r="D9" i="8"/>
  <c r="F26" i="6"/>
  <c r="E34" i="6"/>
  <c r="F34" i="6"/>
  <c r="J10" i="8"/>
  <c r="J15" i="8"/>
  <c r="G101" i="5"/>
  <c r="D13" i="8"/>
  <c r="G66" i="5"/>
  <c r="D40" i="6"/>
  <c r="D12" i="8"/>
  <c r="J11" i="8"/>
  <c r="F40" i="6"/>
  <c r="D11" i="8" l="1"/>
  <c r="D15" i="8"/>
  <c r="F20" i="8" s="1"/>
</calcChain>
</file>

<file path=xl/sharedStrings.xml><?xml version="1.0" encoding="utf-8"?>
<sst xmlns="http://schemas.openxmlformats.org/spreadsheetml/2006/main" count="246" uniqueCount="207">
  <si>
    <t>Sviluppo in altezza a maturità tra 12 e 18 m</t>
  </si>
  <si>
    <t>Sviluppo in altezza a maturità maggiore di 18 m.</t>
  </si>
  <si>
    <t>Descrizione Superficie</t>
  </si>
  <si>
    <t>Sviluppo in altezza a maturità tra 4 e 12 m</t>
  </si>
  <si>
    <t xml:space="preserve">Categoria </t>
  </si>
  <si>
    <t>Pavimentazione in lastre posate a opera incerta con fuga inerbita</t>
  </si>
  <si>
    <t>Corsi d’acqua in alveo naturale</t>
  </si>
  <si>
    <t>Specchi d’acqua, stagni o bacini di accumulo e infiltrazione con fondo naturale</t>
  </si>
  <si>
    <t>Area di impianto sportivo con sistemi drenanti e superficie a prato</t>
  </si>
  <si>
    <t>N 1</t>
  </si>
  <si>
    <t xml:space="preserve">N 3 </t>
  </si>
  <si>
    <t xml:space="preserve">N 4 </t>
  </si>
  <si>
    <t>N 5</t>
  </si>
  <si>
    <t xml:space="preserve">N 6 </t>
  </si>
  <si>
    <t>0,30 - 1,00</t>
  </si>
  <si>
    <t xml:space="preserve"> 0,40 - 1,00</t>
  </si>
  <si>
    <t>N 7</t>
  </si>
  <si>
    <t xml:space="preserve">N 8 </t>
  </si>
  <si>
    <t>0,70 - 1,00</t>
  </si>
  <si>
    <t>0,50 - 1,00</t>
  </si>
  <si>
    <t>0,40 - 1,00</t>
  </si>
  <si>
    <t>N 11</t>
  </si>
  <si>
    <t>0,20 - 1,00</t>
  </si>
  <si>
    <t>0,10 - 1,00</t>
  </si>
  <si>
    <t>0,60 - 1,00</t>
  </si>
  <si>
    <t>N 15</t>
  </si>
  <si>
    <t>Pavimentazione in prefabbricati in cls o materiale sintetico, riempiti di substrato e inerbiti posati su apposita stratificazione di supporto (Grigliati garden)</t>
  </si>
  <si>
    <t>Pavimentazioni in macadam, strade, cortili, piazzali</t>
  </si>
  <si>
    <t>Superfici in ghiaia sciolta</t>
  </si>
  <si>
    <t>Sedime ferroviario</t>
  </si>
  <si>
    <t>Pavimentazioni i, cubetti, pietre a lastre a fuga sigillata</t>
  </si>
  <si>
    <t>Pavimentazioni in cubetti o pietre a fuga non sigillata su sabbia</t>
  </si>
  <si>
    <t>Pavimentazioni in lastre di pietra di grande taglio, senza sigillatura dei giunti, su sabbia</t>
  </si>
  <si>
    <t>Pavimentazioni in ciottoli su sabbia</t>
  </si>
  <si>
    <t>Pavimento in asfalto o cls</t>
  </si>
  <si>
    <t>Asfalto drenante</t>
  </si>
  <si>
    <t>Pavimentazioni in elementi drenanti su sabbia</t>
  </si>
  <si>
    <t>Pavimentazioni in lastre a costa verticale a spacco (Smolleri)</t>
  </si>
  <si>
    <t>Coperture continue con pavimentazione galeggiante</t>
  </si>
  <si>
    <t>Coperture discontinue (tegole in laterizio o simile)</t>
  </si>
  <si>
    <t>Coperture metalliche con inclinazione &gt; 3°</t>
  </si>
  <si>
    <t>Coperture metalliche con inclinazione &lt; 3°</t>
  </si>
  <si>
    <t>Coperture continue con zavorratura in ghiaia</t>
  </si>
  <si>
    <t>Superfici trattate a verde:</t>
  </si>
  <si>
    <t>Superfici NON trattate a verde:</t>
  </si>
  <si>
    <t xml:space="preserve">D 1 </t>
  </si>
  <si>
    <t>D 3</t>
  </si>
  <si>
    <t>D 5</t>
  </si>
  <si>
    <t>D 6</t>
  </si>
  <si>
    <t>da det.</t>
  </si>
  <si>
    <t>D 10</t>
  </si>
  <si>
    <t>D 13</t>
  </si>
  <si>
    <t>D 14</t>
  </si>
  <si>
    <t>D 16</t>
  </si>
  <si>
    <t>D 17</t>
  </si>
  <si>
    <t>D 20</t>
  </si>
  <si>
    <t xml:space="preserve"> Aree di impianti sportivi con sistemi drenanti e con fondo in materiale sintetico, tappeto verde sintetico</t>
  </si>
  <si>
    <t>Aree di impianti sportivi con sistemi drenanti e con fondo in terra, piste in terra battuta o simile.</t>
  </si>
  <si>
    <t>Coperture continue con finiture in materiali sigillanti (terrazze, lastrici solari, superfici poste sopra a volumi interrati) con inclinazione &gt; 3°</t>
  </si>
  <si>
    <t>Coperture continue con finiture in materiali sigillanti (terrazze, lastrici solari, superfici poste sopra a volumi interrati) con inclinazione &lt; 3°</t>
  </si>
  <si>
    <t>Corsi d'acqua in alveo impermeabile</t>
  </si>
  <si>
    <t>Vasche, specchi d'acqua, stagni e bacini di accumulo con fondo artificiale impermeabile</t>
  </si>
  <si>
    <t>vasche, specchi d'acqua, stagni e bacini di accumulo con fondo permeabile</t>
  </si>
  <si>
    <t>D 24</t>
  </si>
  <si>
    <t>Superfici esposte alla pioggia di caditoie, griglie di aerazione di locali interrati, canalette di scolo a fondo impermeabile e manufatti analoghi</t>
  </si>
  <si>
    <t>Superfici di manufatti diversi in cls o altri materiali impermeabili o impermeabilizzati esposti alla pioggia, e non attribuibili alle altre categorie, come muretti, plinti, gradinate, scale, ecc</t>
  </si>
  <si>
    <t>N° alberature</t>
  </si>
  <si>
    <t>Superficie equivalente delle alberature</t>
  </si>
  <si>
    <t>mq</t>
  </si>
  <si>
    <t>N.B: Nel computo si considera l'intera superficie del lotto e non solo la porzione interessata dall'intervento.</t>
  </si>
  <si>
    <t>INDICE DI RIDUZIONE DELL’IMPATTO EDILIZIO - R.I.E.</t>
  </si>
  <si>
    <t>Riportare il valore in mq della superficie esterna trattata a verde</t>
  </si>
  <si>
    <t>Se (calcolato)</t>
  </si>
  <si>
    <t>Totale Se (valore calcolato)</t>
  </si>
  <si>
    <t>Riportare il valore in mq della superficie esterna NON trattata a verde</t>
  </si>
  <si>
    <t xml:space="preserve">Num. rif. </t>
  </si>
  <si>
    <t>ΣSvi x 1 / Ψ (calcolato)</t>
  </si>
  <si>
    <t>N.B: Inserire i dati solo nelle celle evidenziate in giallo; i campi in grigio sono campi calcolati (con formule sottostanti)</t>
  </si>
  <si>
    <t>Ses</t>
  </si>
  <si>
    <t>Superficie equivalente delle siepi</t>
  </si>
  <si>
    <t>Siepe lineare con larghezza &gt; 0,5 m e altezza &gt; 2 m</t>
  </si>
  <si>
    <t>Il valore di Ses si determina stabilendo la lunghezza della siepe dello Stato di fatto o di progetto con la seguenti caratteristiche minime: larghezza &gt; 0,5 m e altezza &gt; 2 m</t>
  </si>
  <si>
    <t>Ses (calcolato)</t>
  </si>
  <si>
    <t>S1</t>
  </si>
  <si>
    <t>Sea</t>
  </si>
  <si>
    <r>
      <t>Ψ</t>
    </r>
    <r>
      <rPr>
        <b/>
        <vertAlign val="subscript"/>
        <sz val="11"/>
        <rFont val="Calibri"/>
        <family val="2"/>
      </rPr>
      <t>1</t>
    </r>
  </si>
  <si>
    <r>
      <t xml:space="preserve">Riportare il  valore di </t>
    </r>
    <r>
      <rPr>
        <b/>
        <sz val="11"/>
        <rFont val="Calibri"/>
        <family val="2"/>
      </rPr>
      <t>Ψ</t>
    </r>
    <r>
      <rPr>
        <b/>
        <vertAlign val="subscript"/>
        <sz val="11"/>
        <rFont val="Calibri"/>
        <family val="2"/>
      </rPr>
      <t>1</t>
    </r>
  </si>
  <si>
    <r>
      <t>Ψ</t>
    </r>
    <r>
      <rPr>
        <b/>
        <i/>
        <vertAlign val="subscript"/>
        <sz val="11"/>
        <rFont val="Calibri"/>
        <family val="2"/>
      </rPr>
      <t>2</t>
    </r>
  </si>
  <si>
    <r>
      <t xml:space="preserve">Riportare il  valore di </t>
    </r>
    <r>
      <rPr>
        <b/>
        <sz val="11"/>
        <rFont val="Calibri"/>
        <family val="2"/>
      </rPr>
      <t>Ψ</t>
    </r>
    <r>
      <rPr>
        <b/>
        <vertAlign val="subscript"/>
        <sz val="11"/>
        <rFont val="Calibri"/>
        <family val="2"/>
      </rPr>
      <t>2</t>
    </r>
  </si>
  <si>
    <r>
      <t>Rapporto Sv</t>
    </r>
    <r>
      <rPr>
        <vertAlign val="subscript"/>
        <sz val="11"/>
        <rFont val="Calibri"/>
        <family val="2"/>
      </rPr>
      <t xml:space="preserve">i x </t>
    </r>
    <r>
      <rPr>
        <sz val="11"/>
        <rFont val="Calibri"/>
        <family val="2"/>
      </rPr>
      <t>1 / Ψ (valore calcolato)</t>
    </r>
  </si>
  <si>
    <r>
      <t>ΣSv</t>
    </r>
    <r>
      <rPr>
        <vertAlign val="subscript"/>
        <sz val="11"/>
        <rFont val="Calibri"/>
        <family val="2"/>
      </rPr>
      <t>i</t>
    </r>
    <r>
      <rPr>
        <sz val="11"/>
        <rFont val="Calibri"/>
        <family val="2"/>
      </rPr>
      <t xml:space="preserve"> (calcolato) in mq</t>
    </r>
  </si>
  <si>
    <r>
      <t>Rapporto Si</t>
    </r>
    <r>
      <rPr>
        <vertAlign val="subscript"/>
        <sz val="11"/>
        <rFont val="Calibri"/>
        <family val="2"/>
      </rPr>
      <t xml:space="preserve">j x </t>
    </r>
    <r>
      <rPr>
        <sz val="11"/>
        <rFont val="Calibri"/>
        <family val="2"/>
      </rPr>
      <t>Ψ (valore calcolato)</t>
    </r>
  </si>
  <si>
    <r>
      <t>ΣSi</t>
    </r>
    <r>
      <rPr>
        <vertAlign val="subscript"/>
        <sz val="11"/>
        <rFont val="Calibri"/>
        <family val="2"/>
      </rPr>
      <t>J</t>
    </r>
    <r>
      <rPr>
        <sz val="11"/>
        <rFont val="Calibri"/>
        <family val="2"/>
      </rPr>
      <t xml:space="preserve"> (calcolato) in mq</t>
    </r>
  </si>
  <si>
    <r>
      <t>ΣSi</t>
    </r>
    <r>
      <rPr>
        <vertAlign val="subscript"/>
        <sz val="11"/>
        <rFont val="Calibri"/>
        <family val="2"/>
      </rPr>
      <t>j</t>
    </r>
    <r>
      <rPr>
        <sz val="11"/>
        <rFont val="Calibri"/>
        <family val="2"/>
      </rPr>
      <t xml:space="preserve"> x Ψ (calcolato)</t>
    </r>
  </si>
  <si>
    <t>N 16</t>
  </si>
  <si>
    <t>N 17</t>
  </si>
  <si>
    <t>N 18</t>
  </si>
  <si>
    <t>Copertura a verde pensile su falda inclinata con spessore totale del substrato medio 8 ≤ s ≤ 10 cm con inclinazione &gt; 15°</t>
  </si>
  <si>
    <t>0,65 - 1,00</t>
  </si>
  <si>
    <t>Copertura a verde pensile su falda inclinata con spessore totale del substrato medio s 10 &lt; s ≤ 15 cm con inclinazione &gt; 15°</t>
  </si>
  <si>
    <t>Incolto, sterrato, superfici  naturali degradate</t>
  </si>
  <si>
    <t>Copertura a verde pensile con spessore totale del substrato medio 8 ≤ s ≤ 10 cm Fino ad un’inclinazione di 15°</t>
  </si>
  <si>
    <t>0,45 - 1,00</t>
  </si>
  <si>
    <t>0,35 - 1,00</t>
  </si>
  <si>
    <t>Copertura a verde pensile con spessore totale del substrato medio 25 &lt; s ≤ 35 cm Fino ad un’inclinazione di 15°</t>
  </si>
  <si>
    <t xml:space="preserve"> 0,25 - 1,00</t>
  </si>
  <si>
    <t>Copertura a verde pensile con spessore totale medio 15 &lt; s &lt; 25 cm (da estradosso impermeab. a estradosso substrato) Inclinazione max 15°</t>
  </si>
  <si>
    <t>Copertura a verde pensile con spessore totale medio 10 &lt; s &lt; 15 cm (da estradosso impermeab. a estradosso substrato) Inclinazione max 15°</t>
  </si>
  <si>
    <t>Copertura a verde pensile con spessore totale medio 35 &lt; s &lt; 50 cm (da estradosso impermeab. a estradosso substrato) Inclinazione max 15°</t>
  </si>
  <si>
    <t>Copertura a verde pensile con spessore totale medio &gt; 50 cm (da estradosso impermeab. a estradosso substrato) Inclinazione max 15°</t>
  </si>
  <si>
    <t>Copertura a verde pensile di volumi interrati con uso di terreno naturale spessore medio s &gt; 50 cm (con strato filtrante e strato drenante a norma UNI 11235)</t>
  </si>
  <si>
    <t>Copertura a verde pensile su falda inclinata con spessore totale del substrato medio s &lt; 8 cm con inclinazione &gt; 15°</t>
  </si>
  <si>
    <t>0,70  - 1,00</t>
  </si>
  <si>
    <t>D 26</t>
  </si>
  <si>
    <t>Pavimentazione galleggiante in legno, con fuga non sigillata, su sottofondo drenante</t>
  </si>
  <si>
    <t>RIE</t>
  </si>
  <si>
    <t>S A</t>
  </si>
  <si>
    <t>S V</t>
  </si>
  <si>
    <t>Copertura a verde pensile</t>
  </si>
  <si>
    <t>N 9</t>
  </si>
  <si>
    <t>Aree Boscate</t>
  </si>
  <si>
    <t>CO2</t>
  </si>
  <si>
    <t>tCO2/ha/anno (stimata)</t>
  </si>
  <si>
    <t>SA (calcolato)</t>
  </si>
  <si>
    <t>SV (Calcolato)</t>
  </si>
  <si>
    <t>In caso di coperture inclinate non andrà misurato lo sviluppo reale delle falde ma la loro proiezione sul terreno.</t>
  </si>
  <si>
    <t>tonnellate CO2/anno/ha</t>
  </si>
  <si>
    <t>Area di impianto sportivo con superficie a prato</t>
  </si>
  <si>
    <t>Specchi d’acqua, stagni o bacini di accumulo</t>
  </si>
  <si>
    <t>Totale CO2 sequestrata (valore calcolato su ettaro per anno)</t>
  </si>
  <si>
    <t>T 1</t>
  </si>
  <si>
    <t>Totale area intervento</t>
  </si>
  <si>
    <t>Sea CO2= Sequestro CO2 Superficie Equivalente delle alberature</t>
  </si>
  <si>
    <t>SVCo2= Sequestro CO2 Superficie a verde</t>
  </si>
  <si>
    <t xml:space="preserve">Aree Boscate </t>
  </si>
  <si>
    <t>Con spessori &lt; 15 cm</t>
  </si>
  <si>
    <t>B</t>
  </si>
  <si>
    <t>Superficie bacini di laminazione</t>
  </si>
  <si>
    <t>B1</t>
  </si>
  <si>
    <t>Bacino di laminazione</t>
  </si>
  <si>
    <r>
      <t>Sea</t>
    </r>
    <r>
      <rPr>
        <b/>
        <sz val="11"/>
        <rFont val="Calibri"/>
        <family val="2"/>
      </rPr>
      <t xml:space="preserve"> (m</t>
    </r>
    <r>
      <rPr>
        <b/>
        <vertAlign val="superscript"/>
        <sz val="11"/>
        <rFont val="Calibri"/>
        <family val="2"/>
      </rPr>
      <t>2</t>
    </r>
    <r>
      <rPr>
        <b/>
        <sz val="11"/>
        <rFont val="Calibri"/>
        <family val="2"/>
      </rPr>
      <t>)</t>
    </r>
  </si>
  <si>
    <t>B (m2)</t>
  </si>
  <si>
    <t>B (calcolato)</t>
  </si>
  <si>
    <t>Totale B (valore calcolato)</t>
  </si>
  <si>
    <t>Totale area di intervento</t>
  </si>
  <si>
    <t>A</t>
  </si>
  <si>
    <t>A=Totale area intervento</t>
  </si>
  <si>
    <t>N° alberature/mq area alberata</t>
  </si>
  <si>
    <t>Nel caso di alberature singole il valore di Sea si determina stabilendo il numero e l'altezza delle alberature dello Stato di fatto o di progetto, suddivise nelle prime tre Categorie; altrimenti si introduce il numero effettivo di mq relativo alle aree boscate/alberate previste o/o esistenti.</t>
  </si>
  <si>
    <r>
      <t>Sv</t>
    </r>
    <r>
      <rPr>
        <b/>
        <i/>
        <vertAlign val="subscript"/>
        <sz val="16"/>
        <rFont val="Calibri"/>
        <family val="2"/>
      </rPr>
      <t>i</t>
    </r>
  </si>
  <si>
    <r>
      <t>Si</t>
    </r>
    <r>
      <rPr>
        <b/>
        <i/>
        <vertAlign val="subscript"/>
        <sz val="16"/>
        <rFont val="Calibri"/>
        <family val="2"/>
      </rPr>
      <t>j</t>
    </r>
  </si>
  <si>
    <t>INDICATORE RIE</t>
  </si>
  <si>
    <t>INDICATORE DI SEQUESTRO C02</t>
  </si>
  <si>
    <t>INDICE DI SEQUESTRO DI CO2</t>
  </si>
  <si>
    <t>Giardini, siepi, aree verdi, prati, orti, superfici agricole</t>
  </si>
  <si>
    <t>Sea + Ses+B;</t>
  </si>
  <si>
    <t>Giardini, aree verdi, prati, orti, superfici boscate ed agricole</t>
  </si>
  <si>
    <t>N 2</t>
  </si>
  <si>
    <t>N 3</t>
  </si>
  <si>
    <t>N 4</t>
  </si>
  <si>
    <t>N 6</t>
  </si>
  <si>
    <t>N 8</t>
  </si>
  <si>
    <t>N 10</t>
  </si>
  <si>
    <t>N 12</t>
  </si>
  <si>
    <t>N 13</t>
  </si>
  <si>
    <t>N 14</t>
  </si>
  <si>
    <t>D 2</t>
  </si>
  <si>
    <t>D 4</t>
  </si>
  <si>
    <t>D 7</t>
  </si>
  <si>
    <t>D 8</t>
  </si>
  <si>
    <t>D 9</t>
  </si>
  <si>
    <t>D 11</t>
  </si>
  <si>
    <t>D 12</t>
  </si>
  <si>
    <t>D 15</t>
  </si>
  <si>
    <t>D 18</t>
  </si>
  <si>
    <t>D 19</t>
  </si>
  <si>
    <t>D 21</t>
  </si>
  <si>
    <t>D 22</t>
  </si>
  <si>
    <t>D 23</t>
  </si>
  <si>
    <t>D 25</t>
  </si>
  <si>
    <r>
      <t>Se</t>
    </r>
    <r>
      <rPr>
        <b/>
        <sz val="11"/>
        <rFont val="Calibri"/>
        <family val="2"/>
      </rPr>
      <t xml:space="preserve"> (m</t>
    </r>
    <r>
      <rPr>
        <b/>
        <vertAlign val="superscript"/>
        <sz val="11"/>
        <rFont val="Calibri"/>
        <family val="2"/>
      </rPr>
      <t>2</t>
    </r>
    <r>
      <rPr>
        <b/>
        <sz val="11"/>
        <rFont val="Calibri"/>
        <family val="2"/>
      </rPr>
      <t>)</t>
    </r>
    <r>
      <rPr>
        <b/>
        <i/>
        <sz val="11"/>
        <rFont val="Calibri"/>
        <family val="2"/>
      </rPr>
      <t xml:space="preserve"> </t>
    </r>
  </si>
  <si>
    <t>Superficie equivalente delle alberature (Chioma)</t>
  </si>
  <si>
    <t xml:space="preserve">1) Inserire nella tabella "Superficie equivalente delle alberature" il numero delle alberature presenti o di progetto se la verifica è sullo stato di fatto o sul progetto; in alternativa indicare l'estensione della'area boscata </t>
  </si>
  <si>
    <t xml:space="preserve">2) Inserire nella tabella "Superficie equivalente delle siepi " i metri lineari delle siepi con h &gt; 1 m e larghezza &gt; 0,5 m presenti o di progetto se la verifica è sullo stato di fatto o sul progetto </t>
  </si>
  <si>
    <t>3) Inserire nella tabella "Superficie bacini di laminazione " la superficie corrispondente al bacino di laminazione. Si specifica che si dovrà inserire la medesima superficie all'interno della tabella "Superfici trattate a verde" di cui al punto 4</t>
  </si>
  <si>
    <r>
      <t>4) Inserire nella tabella "Superfici trattate a verde"  i valori esatti di Ψ</t>
    </r>
    <r>
      <rPr>
        <vertAlign val="subscript"/>
        <sz val="11"/>
        <rFont val="Calibri"/>
        <family val="2"/>
      </rPr>
      <t>1</t>
    </r>
    <r>
      <rPr>
        <sz val="11"/>
        <rFont val="Calibri"/>
        <family val="2"/>
      </rPr>
      <t xml:space="preserve"> relativi alla superficie corrispondente .Si specifica che si dovrà inserire anche la porzione di suolo occupata dalla proiezione a terra delle chiome delle alberature e siepi sopra inserite.</t>
    </r>
  </si>
  <si>
    <r>
      <t>5) Inserire nella tabella "Superfici NON trattate a verde"  i  valori esatti di Ψ</t>
    </r>
    <r>
      <rPr>
        <vertAlign val="subscript"/>
        <sz val="11"/>
        <rFont val="Calibri"/>
        <family val="2"/>
      </rPr>
      <t>2</t>
    </r>
    <r>
      <rPr>
        <sz val="11"/>
        <rFont val="Calibri"/>
        <family val="2"/>
      </rPr>
      <t xml:space="preserve"> relativi alla superficie corrispondente .</t>
    </r>
    <r>
      <rPr>
        <sz val="11"/>
        <rFont val="Calibri"/>
        <family val="2"/>
      </rPr>
      <t xml:space="preserve"> Si specifica che si dovrà inserire anche la porzione di suolo occupata dalla proiezione a terra delle chiome delle alberature e siepi sopra inserite.</t>
    </r>
  </si>
  <si>
    <t xml:space="preserve">1) Inserire nella tabella "Superficie equivalente delle alberature (chioma)" il numero delle alberature presenti o di progetto se la verifica è sullo stato di fatto o sul progetto; in alternativa indicare l'estensione della'area boscata </t>
  </si>
  <si>
    <t>2) Inserire nella tabella "Superfici trattate a verde"  la superficie corrispondente a seconda delle categoria di appartenenza .Si specifica che si dovrà inserire anche la porzione di suolo occupata dalla proiezione a terra delle chiome delle alberature e siepi sopra inserite.</t>
  </si>
  <si>
    <t>INDICATORE ECOSISTEMICO (IE)</t>
  </si>
  <si>
    <t>Isole Agricole</t>
  </si>
  <si>
    <t>Tessuto periurbano</t>
  </si>
  <si>
    <t>Ville Venete</t>
  </si>
  <si>
    <t>Tessuti specialistici</t>
  </si>
  <si>
    <t>Complessi residenziali</t>
  </si>
  <si>
    <t>Tessuto urbano discontinuo medio</t>
  </si>
  <si>
    <t>Tessuto urbano discontinuo denso</t>
  </si>
  <si>
    <t>Aree destinate ad attività industriali</t>
  </si>
  <si>
    <t>1 - INQUADRAMENTO DEL PROGETTO</t>
  </si>
  <si>
    <r>
      <t>1.1 - Definizione della tipologia di isolato in cui è inserito il progetto (</t>
    </r>
    <r>
      <rPr>
        <b/>
        <sz val="16"/>
        <rFont val="Calibri"/>
        <family val="2"/>
      </rPr>
      <t>scelta multipla</t>
    </r>
    <r>
      <rPr>
        <sz val="16"/>
        <rFont val="Calibri"/>
        <family val="2"/>
      </rPr>
      <t>):</t>
    </r>
  </si>
  <si>
    <r>
      <t>Sv</t>
    </r>
    <r>
      <rPr>
        <vertAlign val="subscript"/>
        <sz val="10"/>
        <rFont val="Calibri"/>
        <family val="2"/>
      </rPr>
      <t>i</t>
    </r>
    <r>
      <rPr>
        <sz val="10"/>
        <rFont val="Calibri"/>
        <family val="2"/>
      </rPr>
      <t xml:space="preserve"> = i-esima superficie esterna trattata a verde;</t>
    </r>
  </si>
  <si>
    <r>
      <t>Si</t>
    </r>
    <r>
      <rPr>
        <vertAlign val="subscript"/>
        <sz val="10"/>
        <rFont val="Calibri"/>
        <family val="2"/>
      </rPr>
      <t>j</t>
    </r>
    <r>
      <rPr>
        <sz val="10"/>
        <rFont val="Calibri"/>
        <family val="2"/>
      </rPr>
      <t xml:space="preserve"> = j-esima superficie esterna non trattata a verde;</t>
    </r>
  </si>
  <si>
    <r>
      <t>Rapporto Sv</t>
    </r>
    <r>
      <rPr>
        <vertAlign val="subscript"/>
        <sz val="10"/>
        <rFont val="Calibri"/>
        <family val="2"/>
      </rPr>
      <t>i</t>
    </r>
    <r>
      <rPr>
        <sz val="10"/>
        <rFont val="Calibri"/>
        <family val="2"/>
      </rPr>
      <t xml:space="preserve"> x 1 / Ψ</t>
    </r>
  </si>
  <si>
    <r>
      <t>Rapporto Si</t>
    </r>
    <r>
      <rPr>
        <vertAlign val="subscript"/>
        <sz val="10"/>
        <rFont val="Calibri"/>
        <family val="2"/>
      </rPr>
      <t>j</t>
    </r>
    <r>
      <rPr>
        <sz val="10"/>
        <rFont val="Calibri"/>
        <family val="2"/>
      </rPr>
      <t xml:space="preserve"> x Ψ</t>
    </r>
  </si>
  <si>
    <t>Ses (m2) metri quadrati di siepe</t>
  </si>
  <si>
    <t>SCHEDA DI VALUTAZIONE ECOSISTEMICA</t>
  </si>
  <si>
    <r>
      <t>1.2- definizione  dell'</t>
    </r>
    <r>
      <rPr>
        <b/>
        <sz val="16"/>
        <rFont val="Calibri"/>
        <family val="2"/>
        <scheme val="minor"/>
      </rPr>
      <t>indicatore medio per tipologia di isolato</t>
    </r>
    <r>
      <rPr>
        <sz val="16"/>
        <rFont val="Calibri"/>
        <family val="2"/>
        <scheme val="minor"/>
      </rPr>
      <t xml:space="preserve">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</si>
</sst>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1" x14ac:knownFonts="1">
    <font>
      <sz val="10"/>
      <name val="Arial"/>
    </font>
    <font>
      <sz val="10"/>
      <name val="Arial"/>
      <family val="2"/>
    </font>
    <font>
      <sz val="9"/>
      <name val="Verdana"/>
      <family val="2"/>
    </font>
    <font>
      <b/>
      <sz val="9"/>
      <name val="Verdana"/>
      <family val="2"/>
    </font>
    <font>
      <i/>
      <sz val="9"/>
      <name val="Verdana"/>
      <family val="2"/>
    </font>
    <font>
      <b/>
      <sz val="10"/>
      <name val="Verdana"/>
      <family val="2"/>
    </font>
    <font>
      <b/>
      <sz val="14"/>
      <name val="Verdana"/>
      <family val="2"/>
    </font>
    <font>
      <sz val="10"/>
      <name val="Verdana"/>
      <family val="2"/>
    </font>
    <font>
      <i/>
      <sz val="10.5"/>
      <name val="Verdana"/>
      <family val="2"/>
    </font>
    <font>
      <sz val="11"/>
      <name val="Calibri"/>
      <family val="2"/>
    </font>
    <font>
      <b/>
      <sz val="11"/>
      <name val="Calibri"/>
      <family val="2"/>
    </font>
    <font>
      <b/>
      <vertAlign val="superscript"/>
      <sz val="11"/>
      <name val="Calibri"/>
      <family val="2"/>
    </font>
    <font>
      <b/>
      <vertAlign val="subscript"/>
      <sz val="11"/>
      <name val="Calibri"/>
      <family val="2"/>
    </font>
    <font>
      <b/>
      <i/>
      <vertAlign val="subscript"/>
      <sz val="11"/>
      <name val="Calibri"/>
      <family val="2"/>
    </font>
    <font>
      <vertAlign val="subscript"/>
      <sz val="11"/>
      <name val="Calibri"/>
      <family val="2"/>
    </font>
    <font>
      <b/>
      <sz val="22"/>
      <name val="Arial"/>
      <family val="2"/>
    </font>
    <font>
      <b/>
      <sz val="16"/>
      <name val="Verdana"/>
      <family val="2"/>
    </font>
    <font>
      <b/>
      <i/>
      <vertAlign val="subscript"/>
      <sz val="16"/>
      <name val="Calibri"/>
      <family val="2"/>
    </font>
    <font>
      <sz val="8"/>
      <name val="Arial"/>
      <family val="2"/>
    </font>
    <font>
      <b/>
      <i/>
      <sz val="11"/>
      <name val="Calibri"/>
      <family val="2"/>
    </font>
    <font>
      <b/>
      <sz val="16"/>
      <name val="Calibri"/>
      <family val="2"/>
    </font>
    <font>
      <sz val="16"/>
      <name val="Calibri"/>
      <family val="2"/>
    </font>
    <font>
      <sz val="10"/>
      <name val="Calibri"/>
      <family val="2"/>
    </font>
    <font>
      <vertAlign val="subscript"/>
      <sz val="10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6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  <font>
      <i/>
      <sz val="11"/>
      <name val="Calibri"/>
      <family val="2"/>
      <scheme val="minor"/>
    </font>
    <font>
      <b/>
      <sz val="20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1"/>
      <name val="Verdana"/>
      <family val="2"/>
    </font>
    <font>
      <sz val="18"/>
      <name val="Calibri"/>
      <family val="2"/>
      <scheme val="minor"/>
    </font>
    <font>
      <sz val="9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4"/>
      <color theme="0"/>
      <name val="Verdana"/>
      <family val="2"/>
    </font>
  </fonts>
  <fills count="25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7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4" fillId="0" borderId="0"/>
  </cellStyleXfs>
  <cellXfs count="207">
    <xf numFmtId="0" fontId="0" fillId="0" borderId="0" xfId="0"/>
    <xf numFmtId="0" fontId="2" fillId="2" borderId="0" xfId="0" applyFont="1" applyFill="1" applyProtection="1">
      <protection hidden="1"/>
    </xf>
    <xf numFmtId="0" fontId="2" fillId="2" borderId="0" xfId="0" applyFont="1" applyFill="1" applyAlignment="1" applyProtection="1">
      <alignment horizontal="center"/>
      <protection hidden="1"/>
    </xf>
    <xf numFmtId="2" fontId="2" fillId="2" borderId="0" xfId="0" applyNumberFormat="1" applyFont="1" applyFill="1" applyAlignment="1" applyProtection="1">
      <alignment horizontal="center"/>
      <protection hidden="1"/>
    </xf>
    <xf numFmtId="0" fontId="2" fillId="2" borderId="0" xfId="0" applyFont="1" applyFill="1" applyAlignment="1" applyProtection="1">
      <alignment vertical="center"/>
      <protection hidden="1"/>
    </xf>
    <xf numFmtId="0" fontId="2" fillId="2" borderId="0" xfId="0" applyFont="1" applyFill="1" applyAlignment="1" applyProtection="1">
      <alignment horizontal="center" vertical="center"/>
      <protection hidden="1"/>
    </xf>
    <xf numFmtId="0" fontId="2" fillId="2" borderId="0" xfId="0" applyFont="1" applyFill="1" applyAlignment="1" applyProtection="1">
      <alignment horizontal="center" vertical="center" wrapText="1"/>
      <protection hidden="1"/>
    </xf>
    <xf numFmtId="0" fontId="2" fillId="2" borderId="0" xfId="0" applyFont="1" applyFill="1" applyAlignment="1" applyProtection="1">
      <alignment vertical="center" wrapText="1"/>
      <protection hidden="1"/>
    </xf>
    <xf numFmtId="0" fontId="2" fillId="2" borderId="0" xfId="0" applyFont="1" applyFill="1" applyAlignment="1" applyProtection="1">
      <alignment horizontal="left" vertical="center" wrapText="1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0" fontId="0" fillId="2" borderId="0" xfId="0" applyFill="1" applyProtection="1">
      <protection hidden="1"/>
    </xf>
    <xf numFmtId="0" fontId="2" fillId="2" borderId="0" xfId="0" applyFont="1" applyFill="1" applyAlignment="1" applyProtection="1">
      <alignment horizontal="left"/>
      <protection hidden="1"/>
    </xf>
    <xf numFmtId="0" fontId="5" fillId="2" borderId="0" xfId="0" applyFont="1" applyFill="1" applyAlignment="1" applyProtection="1">
      <alignment horizontal="center" vertical="center"/>
      <protection hidden="1"/>
    </xf>
    <xf numFmtId="0" fontId="3" fillId="5" borderId="0" xfId="0" applyFont="1" applyFill="1" applyProtection="1">
      <protection hidden="1"/>
    </xf>
    <xf numFmtId="0" fontId="2" fillId="5" borderId="0" xfId="0" applyFont="1" applyFill="1" applyAlignment="1" applyProtection="1">
      <alignment horizontal="center" vertical="center"/>
      <protection hidden="1"/>
    </xf>
    <xf numFmtId="0" fontId="2" fillId="5" borderId="0" xfId="0" applyFont="1" applyFill="1" applyAlignment="1" applyProtection="1">
      <alignment vertical="center"/>
      <protection hidden="1"/>
    </xf>
    <xf numFmtId="0" fontId="26" fillId="2" borderId="1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vertical="center" wrapText="1"/>
      <protection hidden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0" xfId="0" applyFont="1" applyFill="1" applyProtection="1">
      <protection hidden="1"/>
    </xf>
    <xf numFmtId="0" fontId="28" fillId="2" borderId="1" xfId="0" applyFont="1" applyFill="1" applyBorder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vertical="center"/>
      <protection hidden="1"/>
    </xf>
    <xf numFmtId="0" fontId="27" fillId="2" borderId="1" xfId="0" applyFont="1" applyFill="1" applyBorder="1" applyAlignment="1" applyProtection="1">
      <alignment horizontal="center" vertical="center"/>
      <protection hidden="1"/>
    </xf>
    <xf numFmtId="0" fontId="27" fillId="2" borderId="1" xfId="0" applyFont="1" applyFill="1" applyBorder="1" applyAlignment="1" applyProtection="1">
      <alignment horizontal="center" vertical="center" wrapText="1"/>
      <protection hidden="1"/>
    </xf>
    <xf numFmtId="2" fontId="27" fillId="3" borderId="1" xfId="0" applyNumberFormat="1" applyFont="1" applyFill="1" applyBorder="1" applyAlignment="1" applyProtection="1">
      <alignment horizontal="center" vertical="center"/>
      <protection hidden="1"/>
    </xf>
    <xf numFmtId="0" fontId="26" fillId="2" borderId="0" xfId="0" applyFont="1" applyFill="1" applyAlignment="1" applyProtection="1">
      <alignment horizontal="left"/>
      <protection hidden="1"/>
    </xf>
    <xf numFmtId="0" fontId="27" fillId="2" borderId="1" xfId="0" applyFont="1" applyFill="1" applyBorder="1" applyAlignment="1" applyProtection="1">
      <alignment horizontal="left" vertical="center"/>
      <protection hidden="1"/>
    </xf>
    <xf numFmtId="0" fontId="3" fillId="2" borderId="0" xfId="0" applyFont="1" applyFill="1" applyAlignment="1" applyProtection="1">
      <alignment vertical="center"/>
      <protection hidden="1"/>
    </xf>
    <xf numFmtId="0" fontId="27" fillId="4" borderId="1" xfId="0" applyFont="1" applyFill="1" applyBorder="1" applyAlignment="1" applyProtection="1">
      <alignment horizontal="center" vertical="center"/>
      <protection hidden="1"/>
    </xf>
    <xf numFmtId="0" fontId="27" fillId="2" borderId="1" xfId="0" applyFont="1" applyFill="1" applyBorder="1" applyAlignment="1" applyProtection="1">
      <alignment vertical="center" wrapText="1"/>
      <protection hidden="1"/>
    </xf>
    <xf numFmtId="2" fontId="27" fillId="2" borderId="1" xfId="0" applyNumberFormat="1" applyFont="1" applyFill="1" applyBorder="1" applyAlignment="1" applyProtection="1">
      <alignment horizontal="center" vertical="center"/>
      <protection hidden="1"/>
    </xf>
    <xf numFmtId="0" fontId="27" fillId="4" borderId="2" xfId="0" applyFont="1" applyFill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8" fillId="2" borderId="0" xfId="0" applyFont="1" applyFill="1" applyAlignment="1" applyProtection="1">
      <alignment horizontal="left" vertical="center" wrapText="1"/>
      <protection hidden="1"/>
    </xf>
    <xf numFmtId="0" fontId="26" fillId="2" borderId="0" xfId="0" applyFont="1" applyFill="1" applyAlignment="1" applyProtection="1">
      <alignment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3" borderId="3" xfId="0" applyNumberFormat="1" applyFont="1" applyFill="1" applyBorder="1" applyAlignment="1" applyProtection="1">
      <alignment horizontal="center" vertical="center"/>
      <protection hidden="1"/>
    </xf>
    <xf numFmtId="2" fontId="27" fillId="5" borderId="0" xfId="0" applyNumberFormat="1" applyFont="1" applyFill="1" applyAlignment="1" applyProtection="1">
      <alignment horizontal="center" vertical="center"/>
      <protection hidden="1"/>
    </xf>
    <xf numFmtId="0" fontId="27" fillId="2" borderId="4" xfId="0" applyFont="1" applyFill="1" applyBorder="1" applyAlignment="1" applyProtection="1">
      <alignment horizontal="center" vertical="center" wrapText="1"/>
      <protection hidden="1"/>
    </xf>
    <xf numFmtId="0" fontId="26" fillId="5" borderId="0" xfId="0" applyFont="1" applyFill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vertical="center"/>
      <protection hidden="1"/>
    </xf>
    <xf numFmtId="0" fontId="27" fillId="6" borderId="1" xfId="0" applyFont="1" applyFill="1" applyBorder="1" applyAlignment="1" applyProtection="1">
      <alignment horizontal="center" vertical="center"/>
      <protection locked="0"/>
    </xf>
    <xf numFmtId="0" fontId="26" fillId="5" borderId="0" xfId="0" applyFont="1" applyFill="1" applyAlignment="1" applyProtection="1">
      <alignment vertical="center"/>
      <protection hidden="1"/>
    </xf>
    <xf numFmtId="0" fontId="29" fillId="5" borderId="0" xfId="0" applyFont="1" applyFill="1" applyAlignment="1" applyProtection="1">
      <alignment horizontal="center" vertical="center"/>
      <protection hidden="1"/>
    </xf>
    <xf numFmtId="0" fontId="30" fillId="5" borderId="0" xfId="0" applyFont="1" applyFill="1" applyAlignment="1" applyProtection="1">
      <alignment horizontal="left" vertical="center"/>
      <protection hidden="1"/>
    </xf>
    <xf numFmtId="0" fontId="27" fillId="7" borderId="1" xfId="0" applyFont="1" applyFill="1" applyBorder="1" applyAlignment="1" applyProtection="1">
      <alignment horizontal="center" vertical="center"/>
      <protection hidden="1"/>
    </xf>
    <xf numFmtId="0" fontId="27" fillId="7" borderId="1" xfId="0" applyFont="1" applyFill="1" applyBorder="1" applyAlignment="1" applyProtection="1">
      <alignment horizontal="left" vertical="center"/>
      <protection hidden="1"/>
    </xf>
    <xf numFmtId="0" fontId="27" fillId="8" borderId="1" xfId="0" applyFont="1" applyFill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7" fillId="5" borderId="0" xfId="0" applyFont="1" applyFill="1" applyAlignment="1" applyProtection="1">
      <alignment horizontal="center" vertical="center"/>
      <protection hidden="1"/>
    </xf>
    <xf numFmtId="0" fontId="16" fillId="2" borderId="0" xfId="0" applyFont="1" applyFill="1" applyAlignment="1" applyProtection="1">
      <alignment horizontal="center" vertical="center"/>
      <protection hidden="1"/>
    </xf>
    <xf numFmtId="0" fontId="5" fillId="2" borderId="0" xfId="0" applyFont="1" applyFill="1" applyAlignment="1" applyProtection="1">
      <alignment vertical="center"/>
      <protection hidden="1"/>
    </xf>
    <xf numFmtId="2" fontId="31" fillId="5" borderId="0" xfId="0" applyNumberFormat="1" applyFont="1" applyFill="1" applyAlignment="1" applyProtection="1">
      <alignment horizontal="right" vertical="center" wrapText="1"/>
      <protection hidden="1"/>
    </xf>
    <xf numFmtId="0" fontId="6" fillId="2" borderId="0" xfId="0" applyFont="1" applyFill="1" applyAlignment="1" applyProtection="1">
      <alignment horizontal="center" vertical="center"/>
      <protection hidden="1"/>
    </xf>
    <xf numFmtId="0" fontId="32" fillId="2" borderId="0" xfId="0" applyFont="1" applyFill="1" applyAlignment="1" applyProtection="1">
      <alignment vertical="center" wrapText="1"/>
      <protection hidden="1"/>
    </xf>
    <xf numFmtId="0" fontId="33" fillId="2" borderId="0" xfId="0" applyFont="1" applyFill="1" applyProtection="1">
      <protection hidden="1"/>
    </xf>
    <xf numFmtId="0" fontId="7" fillId="2" borderId="0" xfId="0" applyFont="1" applyFill="1" applyAlignment="1" applyProtection="1">
      <alignment vertical="top"/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0" fontId="29" fillId="9" borderId="0" xfId="0" applyFont="1" applyFill="1" applyAlignment="1" applyProtection="1">
      <alignment horizontal="center" vertical="center"/>
      <protection hidden="1"/>
    </xf>
    <xf numFmtId="0" fontId="30" fillId="9" borderId="0" xfId="0" applyFont="1" applyFill="1" applyAlignment="1" applyProtection="1">
      <alignment horizontal="left" vertical="center"/>
      <protection hidden="1"/>
    </xf>
    <xf numFmtId="0" fontId="26" fillId="9" borderId="0" xfId="0" applyFont="1" applyFill="1" applyAlignment="1" applyProtection="1">
      <alignment horizontal="left" vertical="center"/>
      <protection hidden="1"/>
    </xf>
    <xf numFmtId="0" fontId="26" fillId="9" borderId="0" xfId="0" applyFont="1" applyFill="1" applyAlignment="1" applyProtection="1">
      <alignment horizontal="center" vertical="center"/>
      <protection hidden="1"/>
    </xf>
    <xf numFmtId="0" fontId="27" fillId="9" borderId="0" xfId="0" applyFont="1" applyFill="1" applyAlignment="1" applyProtection="1">
      <alignment horizontal="center" vertical="center"/>
      <protection hidden="1"/>
    </xf>
    <xf numFmtId="0" fontId="27" fillId="9" borderId="0" xfId="0" applyFont="1" applyFill="1" applyAlignment="1" applyProtection="1">
      <alignment vertical="center"/>
      <protection hidden="1"/>
    </xf>
    <xf numFmtId="0" fontId="26" fillId="9" borderId="1" xfId="0" applyFont="1" applyFill="1" applyBorder="1" applyAlignment="1" applyProtection="1">
      <alignment horizontal="center" vertical="center"/>
      <protection hidden="1"/>
    </xf>
    <xf numFmtId="0" fontId="28" fillId="9" borderId="1" xfId="0" applyFont="1" applyFill="1" applyBorder="1" applyAlignment="1" applyProtection="1">
      <alignment horizontal="center" vertical="center"/>
      <protection hidden="1"/>
    </xf>
    <xf numFmtId="0" fontId="27" fillId="9" borderId="1" xfId="0" applyFont="1" applyFill="1" applyBorder="1" applyAlignment="1" applyProtection="1">
      <alignment horizontal="center" vertical="center" wrapText="1"/>
      <protection hidden="1"/>
    </xf>
    <xf numFmtId="0" fontId="27" fillId="10" borderId="1" xfId="0" applyFont="1" applyFill="1" applyBorder="1" applyAlignment="1" applyProtection="1">
      <alignment horizontal="center" vertical="center"/>
      <protection locked="0"/>
    </xf>
    <xf numFmtId="0" fontId="29" fillId="11" borderId="0" xfId="0" applyFont="1" applyFill="1" applyAlignment="1" applyProtection="1">
      <alignment horizontal="center" vertical="center"/>
      <protection hidden="1"/>
    </xf>
    <xf numFmtId="0" fontId="30" fillId="11" borderId="0" xfId="0" applyFont="1" applyFill="1" applyAlignment="1" applyProtection="1">
      <alignment horizontal="left" vertical="center"/>
      <protection hidden="1"/>
    </xf>
    <xf numFmtId="0" fontId="30" fillId="11" borderId="0" xfId="0" applyFont="1" applyFill="1" applyAlignment="1" applyProtection="1">
      <alignment horizontal="center" vertical="center"/>
      <protection hidden="1"/>
    </xf>
    <xf numFmtId="0" fontId="34" fillId="11" borderId="0" xfId="0" applyFont="1" applyFill="1" applyAlignment="1" applyProtection="1">
      <alignment horizontal="center" vertical="center"/>
      <protection hidden="1"/>
    </xf>
    <xf numFmtId="0" fontId="34" fillId="11" borderId="0" xfId="0" applyFont="1" applyFill="1" applyAlignment="1" applyProtection="1">
      <alignment vertical="center"/>
      <protection hidden="1"/>
    </xf>
    <xf numFmtId="0" fontId="26" fillId="11" borderId="1" xfId="0" applyFont="1" applyFill="1" applyBorder="1" applyAlignment="1" applyProtection="1">
      <alignment horizontal="center" vertical="center"/>
      <protection hidden="1"/>
    </xf>
    <xf numFmtId="0" fontId="28" fillId="11" borderId="1" xfId="0" applyFont="1" applyFill="1" applyBorder="1" applyAlignment="1" applyProtection="1">
      <alignment horizontal="center" vertical="center"/>
      <protection hidden="1"/>
    </xf>
    <xf numFmtId="0" fontId="27" fillId="11" borderId="1" xfId="0" applyFont="1" applyFill="1" applyBorder="1" applyAlignment="1" applyProtection="1">
      <alignment horizontal="center" vertical="center" wrapText="1"/>
      <protection hidden="1"/>
    </xf>
    <xf numFmtId="0" fontId="29" fillId="10" borderId="0" xfId="0" applyFont="1" applyFill="1" applyAlignment="1" applyProtection="1">
      <alignment horizontal="center" vertical="center"/>
      <protection hidden="1"/>
    </xf>
    <xf numFmtId="0" fontId="30" fillId="10" borderId="0" xfId="0" applyFont="1" applyFill="1" applyAlignment="1" applyProtection="1">
      <alignment horizontal="left" vertical="center"/>
      <protection hidden="1"/>
    </xf>
    <xf numFmtId="0" fontId="34" fillId="10" borderId="0" xfId="0" applyFont="1" applyFill="1" applyAlignment="1" applyProtection="1">
      <alignment horizontal="center" vertical="center"/>
      <protection hidden="1"/>
    </xf>
    <xf numFmtId="0" fontId="34" fillId="10" borderId="0" xfId="0" applyFont="1" applyFill="1" applyAlignment="1" applyProtection="1">
      <alignment vertical="center"/>
      <protection hidden="1"/>
    </xf>
    <xf numFmtId="0" fontId="27" fillId="12" borderId="1" xfId="0" applyFont="1" applyFill="1" applyBorder="1" applyAlignment="1" applyProtection="1">
      <alignment horizontal="center" vertical="center"/>
      <protection locked="0"/>
    </xf>
    <xf numFmtId="0" fontId="29" fillId="6" borderId="0" xfId="0" applyFont="1" applyFill="1" applyAlignment="1" applyProtection="1">
      <alignment horizontal="center" vertical="center"/>
      <protection hidden="1"/>
    </xf>
    <xf numFmtId="0" fontId="30" fillId="6" borderId="0" xfId="0" applyFont="1" applyFill="1" applyAlignment="1" applyProtection="1">
      <alignment horizontal="left" vertical="center"/>
      <protection hidden="1"/>
    </xf>
    <xf numFmtId="0" fontId="26" fillId="6" borderId="5" xfId="0" applyFont="1" applyFill="1" applyBorder="1" applyAlignment="1" applyProtection="1">
      <alignment horizontal="center" vertical="center"/>
      <protection hidden="1"/>
    </xf>
    <xf numFmtId="0" fontId="26" fillId="6" borderId="1" xfId="0" applyFont="1" applyFill="1" applyBorder="1" applyAlignment="1" applyProtection="1">
      <alignment horizontal="center" vertical="center"/>
      <protection hidden="1"/>
    </xf>
    <xf numFmtId="0" fontId="27" fillId="6" borderId="1" xfId="0" applyFont="1" applyFill="1" applyBorder="1" applyAlignment="1" applyProtection="1">
      <alignment horizontal="center" vertical="center" wrapText="1"/>
      <protection hidden="1"/>
    </xf>
    <xf numFmtId="0" fontId="27" fillId="13" borderId="1" xfId="0" applyFont="1" applyFill="1" applyBorder="1" applyAlignment="1" applyProtection="1">
      <alignment horizontal="center" vertical="center"/>
      <protection locked="0"/>
    </xf>
    <xf numFmtId="2" fontId="27" fillId="13" borderId="1" xfId="0" applyNumberFormat="1" applyFont="1" applyFill="1" applyBorder="1" applyAlignment="1" applyProtection="1">
      <alignment horizontal="center" vertical="center"/>
      <protection locked="0"/>
    </xf>
    <xf numFmtId="0" fontId="29" fillId="14" borderId="0" xfId="0" applyFont="1" applyFill="1" applyAlignment="1" applyProtection="1">
      <alignment horizontal="center" vertical="center"/>
      <protection hidden="1"/>
    </xf>
    <xf numFmtId="0" fontId="30" fillId="14" borderId="0" xfId="0" applyFont="1" applyFill="1" applyAlignment="1" applyProtection="1">
      <alignment horizontal="left"/>
      <protection hidden="1"/>
    </xf>
    <xf numFmtId="0" fontId="27" fillId="14" borderId="1" xfId="0" applyFont="1" applyFill="1" applyBorder="1" applyAlignment="1" applyProtection="1">
      <alignment horizontal="center" vertical="center" wrapText="1"/>
      <protection hidden="1"/>
    </xf>
    <xf numFmtId="0" fontId="26" fillId="14" borderId="1" xfId="0" applyFont="1" applyFill="1" applyBorder="1" applyAlignment="1" applyProtection="1">
      <alignment horizontal="center" vertical="center" wrapText="1"/>
      <protection hidden="1"/>
    </xf>
    <xf numFmtId="0" fontId="26" fillId="14" borderId="1" xfId="0" applyFont="1" applyFill="1" applyBorder="1" applyAlignment="1" applyProtection="1">
      <alignment vertical="center" wrapText="1"/>
      <protection hidden="1"/>
    </xf>
    <xf numFmtId="0" fontId="28" fillId="14" borderId="1" xfId="0" applyFont="1" applyFill="1" applyBorder="1" applyAlignment="1" applyProtection="1">
      <alignment horizontal="center" vertical="center" wrapText="1"/>
      <protection hidden="1"/>
    </xf>
    <xf numFmtId="2" fontId="27" fillId="2" borderId="1" xfId="0" applyNumberFormat="1" applyFont="1" applyFill="1" applyBorder="1" applyAlignment="1" applyProtection="1">
      <alignment horizontal="center" vertical="center" wrapText="1"/>
      <protection hidden="1"/>
    </xf>
    <xf numFmtId="2" fontId="27" fillId="15" borderId="1" xfId="0" applyNumberFormat="1" applyFont="1" applyFill="1" applyBorder="1" applyAlignment="1" applyProtection="1">
      <alignment horizontal="center" vertical="center" wrapText="1"/>
      <protection locked="0"/>
    </xf>
    <xf numFmtId="2" fontId="2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9" fillId="8" borderId="0" xfId="0" applyFont="1" applyFill="1" applyAlignment="1" applyProtection="1">
      <alignment horizontal="center" vertical="center"/>
      <protection hidden="1"/>
    </xf>
    <xf numFmtId="0" fontId="30" fillId="8" borderId="0" xfId="0" applyFont="1" applyFill="1" applyAlignment="1" applyProtection="1">
      <alignment horizontal="left" vertical="center"/>
      <protection hidden="1"/>
    </xf>
    <xf numFmtId="0" fontId="26" fillId="8" borderId="0" xfId="0" applyFont="1" applyFill="1" applyAlignment="1" applyProtection="1">
      <alignment horizontal="left" vertical="center"/>
      <protection hidden="1"/>
    </xf>
    <xf numFmtId="0" fontId="26" fillId="8" borderId="0" xfId="0" applyFont="1" applyFill="1" applyAlignment="1" applyProtection="1">
      <alignment horizontal="center" vertical="center"/>
      <protection hidden="1"/>
    </xf>
    <xf numFmtId="0" fontId="27" fillId="8" borderId="0" xfId="0" applyFont="1" applyFill="1" applyAlignment="1" applyProtection="1">
      <alignment horizontal="center" vertical="center"/>
      <protection hidden="1"/>
    </xf>
    <xf numFmtId="0" fontId="26" fillId="8" borderId="1" xfId="0" applyFont="1" applyFill="1" applyBorder="1" applyAlignment="1" applyProtection="1">
      <alignment horizontal="center" vertical="center"/>
      <protection hidden="1"/>
    </xf>
    <xf numFmtId="0" fontId="28" fillId="8" borderId="1" xfId="0" applyFont="1" applyFill="1" applyBorder="1" applyAlignment="1" applyProtection="1">
      <alignment horizontal="center" vertical="center"/>
      <protection hidden="1"/>
    </xf>
    <xf numFmtId="0" fontId="27" fillId="8" borderId="1" xfId="0" applyFont="1" applyFill="1" applyBorder="1" applyAlignment="1" applyProtection="1">
      <alignment horizontal="center" vertical="center" wrapText="1"/>
      <protection hidden="1"/>
    </xf>
    <xf numFmtId="0" fontId="27" fillId="16" borderId="1" xfId="0" applyFont="1" applyFill="1" applyBorder="1" applyAlignment="1" applyProtection="1">
      <alignment horizontal="center" vertical="center"/>
      <protection locked="0"/>
    </xf>
    <xf numFmtId="0" fontId="29" fillId="17" borderId="0" xfId="0" applyFont="1" applyFill="1" applyAlignment="1" applyProtection="1">
      <alignment horizontal="center" vertical="center"/>
      <protection hidden="1"/>
    </xf>
    <xf numFmtId="0" fontId="30" fillId="17" borderId="0" xfId="0" applyFont="1" applyFill="1" applyAlignment="1" applyProtection="1">
      <alignment horizontal="left" vertical="center"/>
      <protection hidden="1"/>
    </xf>
    <xf numFmtId="0" fontId="26" fillId="17" borderId="0" xfId="0" applyFont="1" applyFill="1" applyAlignment="1" applyProtection="1">
      <alignment horizontal="center" vertical="center"/>
      <protection hidden="1"/>
    </xf>
    <xf numFmtId="0" fontId="26" fillId="17" borderId="6" xfId="0" applyFont="1" applyFill="1" applyBorder="1" applyAlignment="1" applyProtection="1">
      <alignment horizontal="center" vertical="center"/>
      <protection hidden="1"/>
    </xf>
    <xf numFmtId="0" fontId="26" fillId="17" borderId="7" xfId="0" applyFont="1" applyFill="1" applyBorder="1" applyAlignment="1" applyProtection="1">
      <alignment horizontal="center" vertical="center"/>
      <protection hidden="1"/>
    </xf>
    <xf numFmtId="0" fontId="27" fillId="17" borderId="7" xfId="0" applyFont="1" applyFill="1" applyBorder="1" applyAlignment="1" applyProtection="1">
      <alignment horizontal="center" vertical="center"/>
      <protection hidden="1"/>
    </xf>
    <xf numFmtId="0" fontId="27" fillId="17" borderId="7" xfId="0" applyFont="1" applyFill="1" applyBorder="1" applyAlignment="1" applyProtection="1">
      <alignment horizontal="center" vertical="center" wrapText="1"/>
      <protection hidden="1"/>
    </xf>
    <xf numFmtId="2" fontId="27" fillId="18" borderId="1" xfId="0" applyNumberFormat="1" applyFont="1" applyFill="1" applyBorder="1" applyAlignment="1" applyProtection="1">
      <alignment horizontal="center" vertical="center"/>
      <protection locked="0"/>
    </xf>
    <xf numFmtId="0" fontId="29" fillId="19" borderId="0" xfId="0" applyFont="1" applyFill="1" applyAlignment="1" applyProtection="1">
      <alignment horizontal="center" vertical="center"/>
      <protection hidden="1"/>
    </xf>
    <xf numFmtId="0" fontId="30" fillId="19" borderId="0" xfId="0" applyFont="1" applyFill="1" applyAlignment="1" applyProtection="1">
      <alignment horizontal="left" vertical="center"/>
      <protection hidden="1"/>
    </xf>
    <xf numFmtId="0" fontId="26" fillId="19" borderId="0" xfId="0" applyFont="1" applyFill="1" applyAlignment="1" applyProtection="1">
      <alignment vertical="center"/>
      <protection hidden="1"/>
    </xf>
    <xf numFmtId="0" fontId="33" fillId="2" borderId="0" xfId="0" applyFont="1" applyFill="1" applyAlignment="1" applyProtection="1">
      <alignment vertical="center"/>
      <protection hidden="1"/>
    </xf>
    <xf numFmtId="0" fontId="31" fillId="5" borderId="0" xfId="0" applyFont="1" applyFill="1" applyAlignment="1" applyProtection="1">
      <alignment horizontal="right" vertical="center" wrapText="1"/>
      <protection hidden="1"/>
    </xf>
    <xf numFmtId="0" fontId="30" fillId="10" borderId="0" xfId="0" applyFont="1" applyFill="1" applyAlignment="1" applyProtection="1">
      <alignment horizontal="center" vertical="center"/>
      <protection hidden="1"/>
    </xf>
    <xf numFmtId="0" fontId="15" fillId="2" borderId="0" xfId="0" applyFont="1" applyFill="1" applyAlignment="1" applyProtection="1">
      <alignment vertical="center"/>
      <protection hidden="1"/>
    </xf>
    <xf numFmtId="0" fontId="35" fillId="5" borderId="0" xfId="0" applyFont="1" applyFill="1" applyAlignment="1" applyProtection="1">
      <alignment vertical="center"/>
      <protection hidden="1"/>
    </xf>
    <xf numFmtId="0" fontId="0" fillId="5" borderId="0" xfId="0" applyFill="1" applyProtection="1">
      <protection hidden="1"/>
    </xf>
    <xf numFmtId="0" fontId="31" fillId="5" borderId="0" xfId="0" applyFont="1" applyFill="1" applyAlignment="1" applyProtection="1">
      <alignment horizontal="center" vertical="center" wrapText="1"/>
      <protection hidden="1"/>
    </xf>
    <xf numFmtId="2" fontId="31" fillId="5" borderId="0" xfId="0" applyNumberFormat="1" applyFont="1" applyFill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center" vertical="center" wrapText="1"/>
      <protection hidden="1"/>
    </xf>
    <xf numFmtId="0" fontId="31" fillId="5" borderId="0" xfId="0" applyFont="1" applyFill="1" applyAlignment="1" applyProtection="1">
      <alignment horizontal="left" vertical="center" wrapText="1"/>
      <protection hidden="1"/>
    </xf>
    <xf numFmtId="0" fontId="35" fillId="5" borderId="8" xfId="0" applyFont="1" applyFill="1" applyBorder="1" applyAlignment="1" applyProtection="1">
      <alignment vertical="center"/>
      <protection hidden="1"/>
    </xf>
    <xf numFmtId="2" fontId="31" fillId="5" borderId="9" xfId="0" applyNumberFormat="1" applyFont="1" applyFill="1" applyBorder="1" applyAlignment="1" applyProtection="1">
      <alignment horizontal="center" vertical="center" wrapText="1"/>
      <protection hidden="1"/>
    </xf>
    <xf numFmtId="0" fontId="37" fillId="2" borderId="0" xfId="0" applyFont="1" applyFill="1" applyProtection="1">
      <protection hidden="1"/>
    </xf>
    <xf numFmtId="0" fontId="37" fillId="5" borderId="0" xfId="0" applyFont="1" applyFill="1" applyProtection="1">
      <protection hidden="1"/>
    </xf>
    <xf numFmtId="2" fontId="37" fillId="5" borderId="0" xfId="0" applyNumberFormat="1" applyFont="1" applyFill="1" applyAlignment="1" applyProtection="1">
      <alignment horizontal="center"/>
      <protection hidden="1"/>
    </xf>
    <xf numFmtId="0" fontId="37" fillId="5" borderId="0" xfId="0" applyFont="1" applyFill="1" applyAlignment="1" applyProtection="1">
      <alignment horizontal="center"/>
      <protection hidden="1"/>
    </xf>
    <xf numFmtId="0" fontId="38" fillId="5" borderId="10" xfId="0" applyFont="1" applyFill="1" applyBorder="1" applyAlignment="1" applyProtection="1">
      <alignment vertical="center"/>
      <protection hidden="1"/>
    </xf>
    <xf numFmtId="2" fontId="38" fillId="5" borderId="10" xfId="0" applyNumberFormat="1" applyFont="1" applyFill="1" applyBorder="1" applyAlignment="1" applyProtection="1">
      <alignment horizontal="center" vertical="center"/>
      <protection hidden="1"/>
    </xf>
    <xf numFmtId="0" fontId="38" fillId="5" borderId="10" xfId="0" applyFont="1" applyFill="1" applyBorder="1" applyAlignment="1" applyProtection="1">
      <alignment horizontal="center" vertical="center"/>
      <protection hidden="1"/>
    </xf>
    <xf numFmtId="0" fontId="37" fillId="2" borderId="0" xfId="0" applyFont="1" applyFill="1" applyAlignment="1" applyProtection="1">
      <alignment vertical="center"/>
      <protection hidden="1"/>
    </xf>
    <xf numFmtId="0" fontId="38" fillId="5" borderId="11" xfId="0" applyFont="1" applyFill="1" applyBorder="1" applyAlignment="1" applyProtection="1">
      <alignment vertical="center"/>
      <protection hidden="1"/>
    </xf>
    <xf numFmtId="2" fontId="38" fillId="5" borderId="11" xfId="0" applyNumberFormat="1" applyFont="1" applyFill="1" applyBorder="1" applyAlignment="1" applyProtection="1">
      <alignment horizontal="center" vertical="center"/>
      <protection hidden="1"/>
    </xf>
    <xf numFmtId="0" fontId="38" fillId="5" borderId="11" xfId="0" applyFont="1" applyFill="1" applyBorder="1" applyAlignment="1" applyProtection="1">
      <alignment horizontal="center" vertical="center"/>
      <protection hidden="1"/>
    </xf>
    <xf numFmtId="0" fontId="38" fillId="5" borderId="11" xfId="0" applyFont="1" applyFill="1" applyBorder="1" applyAlignment="1" applyProtection="1">
      <alignment horizontal="left" vertical="center"/>
      <protection hidden="1"/>
    </xf>
    <xf numFmtId="0" fontId="37" fillId="5" borderId="0" xfId="0" applyFont="1" applyFill="1" applyAlignment="1" applyProtection="1">
      <alignment vertical="center"/>
      <protection hidden="1"/>
    </xf>
    <xf numFmtId="2" fontId="37" fillId="5" borderId="0" xfId="0" applyNumberFormat="1" applyFont="1" applyFill="1" applyAlignment="1" applyProtection="1">
      <alignment horizontal="center" vertical="center"/>
      <protection hidden="1"/>
    </xf>
    <xf numFmtId="0" fontId="38" fillId="5" borderId="0" xfId="0" applyFont="1" applyFill="1" applyAlignment="1" applyProtection="1">
      <alignment horizontal="left" vertical="center"/>
      <protection hidden="1"/>
    </xf>
    <xf numFmtId="0" fontId="38" fillId="5" borderId="0" xfId="0" applyFont="1" applyFill="1" applyAlignment="1" applyProtection="1">
      <alignment horizontal="center" vertical="center"/>
      <protection hidden="1"/>
    </xf>
    <xf numFmtId="2" fontId="27" fillId="7" borderId="1" xfId="0" applyNumberFormat="1" applyFont="1" applyFill="1" applyBorder="1" applyAlignment="1" applyProtection="1">
      <alignment horizontal="center" vertical="center"/>
      <protection hidden="1"/>
    </xf>
    <xf numFmtId="2" fontId="27" fillId="20" borderId="4" xfId="0" applyNumberFormat="1" applyFont="1" applyFill="1" applyBorder="1" applyAlignment="1" applyProtection="1">
      <alignment horizontal="center" vertical="center"/>
      <protection hidden="1"/>
    </xf>
    <xf numFmtId="2" fontId="39" fillId="5" borderId="1" xfId="0" applyNumberFormat="1" applyFont="1" applyFill="1" applyBorder="1" applyAlignment="1" applyProtection="1">
      <alignment horizontal="center" vertical="center"/>
      <protection hidden="1"/>
    </xf>
    <xf numFmtId="2" fontId="38" fillId="5" borderId="0" xfId="0" applyNumberFormat="1" applyFont="1" applyFill="1" applyAlignment="1" applyProtection="1">
      <alignment horizontal="center" vertical="center"/>
      <protection hidden="1"/>
    </xf>
    <xf numFmtId="2" fontId="5" fillId="5" borderId="0" xfId="0" applyNumberFormat="1" applyFont="1" applyFill="1" applyAlignment="1" applyProtection="1">
      <alignment horizontal="center" vertical="center"/>
      <protection hidden="1"/>
    </xf>
    <xf numFmtId="0" fontId="0" fillId="5" borderId="9" xfId="0" applyFill="1" applyBorder="1" applyProtection="1">
      <protection hidden="1"/>
    </xf>
    <xf numFmtId="0" fontId="0" fillId="5" borderId="8" xfId="0" applyFill="1" applyBorder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30" fillId="21" borderId="8" xfId="0" applyFont="1" applyFill="1" applyBorder="1" applyAlignment="1" applyProtection="1">
      <alignment horizontal="center" vertical="center" wrapText="1"/>
      <protection locked="0"/>
    </xf>
    <xf numFmtId="2" fontId="31" fillId="5" borderId="0" xfId="0" applyNumberFormat="1" applyFont="1" applyFill="1" applyAlignment="1" applyProtection="1">
      <alignment horizontal="center" vertical="center" wrapText="1"/>
      <protection locked="0"/>
    </xf>
    <xf numFmtId="0" fontId="0" fillId="0" borderId="0" xfId="0" applyProtection="1">
      <protection hidden="1"/>
    </xf>
    <xf numFmtId="0" fontId="30" fillId="0" borderId="8" xfId="0" applyFont="1" applyBorder="1" applyAlignment="1" applyProtection="1">
      <alignment vertical="center" wrapText="1"/>
      <protection locked="0"/>
    </xf>
    <xf numFmtId="43" fontId="0" fillId="0" borderId="0" xfId="1" applyFont="1" applyProtection="1"/>
    <xf numFmtId="0" fontId="27" fillId="0" borderId="1" xfId="0" applyFont="1" applyBorder="1" applyAlignment="1" applyProtection="1">
      <alignment horizontal="center" vertical="center"/>
      <protection hidden="1"/>
    </xf>
    <xf numFmtId="0" fontId="25" fillId="0" borderId="12" xfId="2" applyFont="1" applyBorder="1" applyAlignment="1">
      <alignment horizontal="left" vertical="center" wrapText="1"/>
    </xf>
    <xf numFmtId="0" fontId="25" fillId="0" borderId="13" xfId="2" applyFont="1" applyBorder="1" applyAlignment="1">
      <alignment horizontal="left" vertical="center" wrapText="1"/>
    </xf>
    <xf numFmtId="0" fontId="25" fillId="0" borderId="14" xfId="2" applyFont="1" applyBorder="1" applyAlignment="1">
      <alignment horizontal="left" vertical="center" wrapText="1"/>
    </xf>
    <xf numFmtId="0" fontId="27" fillId="2" borderId="0" xfId="0" applyFont="1" applyFill="1" applyAlignment="1" applyProtection="1">
      <alignment horizontal="center"/>
      <protection hidden="1"/>
    </xf>
    <xf numFmtId="0" fontId="27" fillId="2" borderId="24" xfId="0" applyFont="1" applyFill="1" applyBorder="1" applyAlignment="1" applyProtection="1">
      <alignment horizontal="left" vertical="center" wrapText="1"/>
      <protection hidden="1"/>
    </xf>
    <xf numFmtId="0" fontId="27" fillId="2" borderId="0" xfId="0" applyFont="1" applyFill="1" applyAlignment="1" applyProtection="1">
      <alignment horizontal="left" vertical="center" wrapText="1"/>
      <protection hidden="1"/>
    </xf>
    <xf numFmtId="0" fontId="27" fillId="2" borderId="25" xfId="0" applyFont="1" applyFill="1" applyBorder="1" applyAlignment="1" applyProtection="1">
      <alignment horizontal="left" vertical="center" wrapText="1"/>
      <protection hidden="1"/>
    </xf>
    <xf numFmtId="0" fontId="27" fillId="2" borderId="26" xfId="0" applyFont="1" applyFill="1" applyBorder="1" applyAlignment="1" applyProtection="1">
      <alignment horizontal="left" vertical="center" wrapText="1"/>
      <protection hidden="1"/>
    </xf>
    <xf numFmtId="0" fontId="27" fillId="2" borderId="27" xfId="0" applyFont="1" applyFill="1" applyBorder="1" applyAlignment="1" applyProtection="1">
      <alignment horizontal="left" vertical="center" wrapText="1"/>
      <protection hidden="1"/>
    </xf>
    <xf numFmtId="0" fontId="27" fillId="2" borderId="28" xfId="0" applyFont="1" applyFill="1" applyBorder="1" applyAlignment="1" applyProtection="1">
      <alignment horizontal="left" vertical="center" wrapText="1"/>
      <protection hidden="1"/>
    </xf>
    <xf numFmtId="0" fontId="30" fillId="6" borderId="0" xfId="0" applyFont="1" applyFill="1" applyAlignment="1" applyProtection="1">
      <alignment horizontal="center" vertical="center"/>
      <protection hidden="1"/>
    </xf>
    <xf numFmtId="0" fontId="26" fillId="14" borderId="0" xfId="0" applyFont="1" applyFill="1" applyAlignment="1" applyProtection="1">
      <alignment horizontal="center" vertical="center"/>
      <protection hidden="1"/>
    </xf>
    <xf numFmtId="0" fontId="27" fillId="2" borderId="0" xfId="0" applyFont="1" applyFill="1" applyAlignment="1" applyProtection="1">
      <alignment horizontal="center" vertical="center" wrapText="1"/>
      <protection hidden="1"/>
    </xf>
    <xf numFmtId="0" fontId="27" fillId="2" borderId="9" xfId="0" applyFont="1" applyFill="1" applyBorder="1" applyAlignment="1" applyProtection="1">
      <alignment horizontal="center" vertical="center" wrapText="1"/>
      <protection hidden="1"/>
    </xf>
    <xf numFmtId="0" fontId="40" fillId="22" borderId="15" xfId="0" applyFont="1" applyFill="1" applyBorder="1" applyAlignment="1" applyProtection="1">
      <alignment horizontal="center" vertical="center"/>
      <protection hidden="1"/>
    </xf>
    <xf numFmtId="0" fontId="40" fillId="22" borderId="16" xfId="0" applyFont="1" applyFill="1" applyBorder="1" applyAlignment="1" applyProtection="1">
      <alignment horizontal="center" vertical="center"/>
      <protection hidden="1"/>
    </xf>
    <xf numFmtId="0" fontId="40" fillId="22" borderId="17" xfId="0" applyFont="1" applyFill="1" applyBorder="1" applyAlignment="1" applyProtection="1">
      <alignment horizontal="center" vertical="center"/>
      <protection hidden="1"/>
    </xf>
    <xf numFmtId="0" fontId="40" fillId="22" borderId="18" xfId="0" applyFont="1" applyFill="1" applyBorder="1" applyAlignment="1" applyProtection="1">
      <alignment horizontal="center" vertical="center"/>
      <protection hidden="1"/>
    </xf>
    <xf numFmtId="0" fontId="40" fillId="22" borderId="19" xfId="0" applyFont="1" applyFill="1" applyBorder="1" applyAlignment="1" applyProtection="1">
      <alignment horizontal="center" vertical="center"/>
      <protection hidden="1"/>
    </xf>
    <xf numFmtId="0" fontId="40" fillId="22" borderId="20" xfId="0" applyFont="1" applyFill="1" applyBorder="1" applyAlignment="1" applyProtection="1">
      <alignment horizontal="center" vertical="center"/>
      <protection hidden="1"/>
    </xf>
    <xf numFmtId="0" fontId="27" fillId="2" borderId="21" xfId="0" applyFont="1" applyFill="1" applyBorder="1" applyAlignment="1" applyProtection="1">
      <alignment horizontal="left" vertical="center" wrapText="1"/>
      <protection hidden="1"/>
    </xf>
    <xf numFmtId="0" fontId="27" fillId="2" borderId="22" xfId="0" applyFont="1" applyFill="1" applyBorder="1" applyAlignment="1" applyProtection="1">
      <alignment horizontal="left" vertical="center" wrapText="1"/>
      <protection hidden="1"/>
    </xf>
    <xf numFmtId="0" fontId="27" fillId="2" borderId="23" xfId="0" applyFont="1" applyFill="1" applyBorder="1" applyAlignment="1" applyProtection="1">
      <alignment horizontal="left" vertical="center" wrapText="1"/>
      <protection hidden="1"/>
    </xf>
    <xf numFmtId="0" fontId="33" fillId="2" borderId="0" xfId="0" applyFont="1" applyFill="1" applyAlignment="1" applyProtection="1">
      <alignment horizontal="center"/>
      <protection hidden="1"/>
    </xf>
    <xf numFmtId="0" fontId="40" fillId="23" borderId="29" xfId="0" applyFont="1" applyFill="1" applyBorder="1" applyAlignment="1" applyProtection="1">
      <alignment horizontal="center" vertical="center"/>
      <protection hidden="1"/>
    </xf>
    <xf numFmtId="0" fontId="40" fillId="23" borderId="30" xfId="0" applyFont="1" applyFill="1" applyBorder="1" applyAlignment="1" applyProtection="1">
      <alignment horizontal="center" vertical="center"/>
      <protection hidden="1"/>
    </xf>
    <xf numFmtId="0" fontId="40" fillId="23" borderId="31" xfId="0" applyFont="1" applyFill="1" applyBorder="1" applyAlignment="1" applyProtection="1">
      <alignment horizontal="center" vertical="center"/>
      <protection hidden="1"/>
    </xf>
    <xf numFmtId="0" fontId="7" fillId="2" borderId="32" xfId="0" applyFont="1" applyFill="1" applyBorder="1" applyAlignment="1" applyProtection="1">
      <alignment horizontal="left" vertical="center"/>
      <protection hidden="1"/>
    </xf>
    <xf numFmtId="0" fontId="7" fillId="2" borderId="33" xfId="0" applyFont="1" applyFill="1" applyBorder="1" applyAlignment="1" applyProtection="1">
      <alignment horizontal="left" vertical="center"/>
      <protection hidden="1"/>
    </xf>
    <xf numFmtId="0" fontId="7" fillId="2" borderId="34" xfId="0" applyFont="1" applyFill="1" applyBorder="1" applyAlignment="1" applyProtection="1">
      <alignment horizontal="left" vertical="center"/>
      <protection hidden="1"/>
    </xf>
    <xf numFmtId="0" fontId="27" fillId="2" borderId="35" xfId="0" applyFont="1" applyFill="1" applyBorder="1" applyAlignment="1" applyProtection="1">
      <alignment horizontal="left" vertical="center" wrapText="1"/>
      <protection hidden="1"/>
    </xf>
    <xf numFmtId="0" fontId="27" fillId="2" borderId="36" xfId="0" applyFont="1" applyFill="1" applyBorder="1" applyAlignment="1" applyProtection="1">
      <alignment horizontal="left" vertical="center" wrapText="1"/>
      <protection hidden="1"/>
    </xf>
    <xf numFmtId="0" fontId="27" fillId="2" borderId="37" xfId="0" applyFont="1" applyFill="1" applyBorder="1" applyAlignment="1" applyProtection="1">
      <alignment horizontal="left" vertical="center" wrapText="1"/>
      <protection hidden="1"/>
    </xf>
    <xf numFmtId="0" fontId="27" fillId="2" borderId="10" xfId="0" applyFont="1" applyFill="1" applyBorder="1" applyAlignment="1" applyProtection="1">
      <alignment horizontal="left" vertical="center" wrapText="1"/>
      <protection hidden="1"/>
    </xf>
    <xf numFmtId="0" fontId="27" fillId="2" borderId="38" xfId="0" applyFont="1" applyFill="1" applyBorder="1" applyAlignment="1" applyProtection="1">
      <alignment horizontal="left" vertical="center" wrapText="1"/>
      <protection hidden="1"/>
    </xf>
    <xf numFmtId="0" fontId="26" fillId="17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center" vertical="top" wrapText="1"/>
      <protection hidden="1"/>
    </xf>
    <xf numFmtId="0" fontId="30" fillId="8" borderId="0" xfId="0" applyFont="1" applyFill="1" applyAlignment="1" applyProtection="1">
      <alignment horizontal="center" vertical="center"/>
      <protection hidden="1"/>
    </xf>
    <xf numFmtId="0" fontId="33" fillId="24" borderId="0" xfId="0" applyFont="1" applyFill="1" applyAlignment="1" applyProtection="1">
      <alignment horizontal="center" vertical="center"/>
      <protection hidden="1"/>
    </xf>
    <xf numFmtId="0" fontId="33" fillId="24" borderId="19" xfId="0" applyFont="1" applyFill="1" applyBorder="1" applyAlignment="1" applyProtection="1">
      <alignment horizontal="center" vertical="center"/>
      <protection hidden="1"/>
    </xf>
    <xf numFmtId="2" fontId="31" fillId="24" borderId="19" xfId="0" applyNumberFormat="1" applyFont="1" applyFill="1" applyBorder="1" applyAlignment="1" applyProtection="1">
      <alignment horizontal="center" vertical="center" wrapText="1"/>
      <protection hidden="1"/>
    </xf>
    <xf numFmtId="0" fontId="31" fillId="24" borderId="19" xfId="0" applyFont="1" applyFill="1" applyBorder="1" applyAlignment="1" applyProtection="1">
      <alignment horizontal="center" vertical="center" wrapText="1"/>
      <protection hidden="1"/>
    </xf>
    <xf numFmtId="0" fontId="30" fillId="10" borderId="0" xfId="0" applyFont="1" applyFill="1" applyAlignment="1" applyProtection="1">
      <alignment horizontal="center" vertical="center"/>
      <protection hidden="1"/>
    </xf>
    <xf numFmtId="0" fontId="4" fillId="2" borderId="0" xfId="0" applyFont="1" applyFill="1" applyAlignment="1" applyProtection="1">
      <alignment horizontal="left" vertical="top" wrapText="1"/>
      <protection hidden="1"/>
    </xf>
    <xf numFmtId="0" fontId="31" fillId="5" borderId="9" xfId="0" applyFont="1" applyFill="1" applyBorder="1" applyAlignment="1" applyProtection="1">
      <alignment horizontal="left" vertical="center" wrapText="1"/>
      <protection hidden="1"/>
    </xf>
    <xf numFmtId="43" fontId="30" fillId="5" borderId="8" xfId="1" applyFont="1" applyFill="1" applyBorder="1" applyAlignment="1" applyProtection="1">
      <alignment horizontal="left" vertical="top" wrapText="1"/>
      <protection hidden="1"/>
    </xf>
    <xf numFmtId="0" fontId="34" fillId="5" borderId="8" xfId="0" applyFont="1" applyFill="1" applyBorder="1" applyAlignment="1" applyProtection="1">
      <alignment horizontal="left" vertical="center" wrapText="1"/>
      <protection hidden="1"/>
    </xf>
  </cellXfs>
  <cellStyles count="3">
    <cellStyle name="Migliaia" xfId="1" builtinId="3"/>
    <cellStyle name="Normale" xfId="0" builtinId="0"/>
    <cellStyle name="Normale 2" xfId="2" xr:uid="{E0AB33CF-B991-42A8-AD1C-FDD8A89E178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7E06C-E43F-4F38-96EB-38BA3683D0A2}">
  <dimension ref="B1:K109"/>
  <sheetViews>
    <sheetView tabSelected="1" topLeftCell="A59" zoomScale="55" zoomScaleNormal="55" workbookViewId="0">
      <selection activeCell="G66" sqref="G66"/>
    </sheetView>
  </sheetViews>
  <sheetFormatPr defaultRowHeight="11.25" x14ac:dyDescent="0.15"/>
  <cols>
    <col min="1" max="1" width="3.5703125" style="1" customWidth="1"/>
    <col min="2" max="2" width="11.5703125" style="2" customWidth="1"/>
    <col min="3" max="3" width="81.5703125" style="2" customWidth="1"/>
    <col min="4" max="4" width="11.42578125" style="2" customWidth="1"/>
    <col min="5" max="5" width="12.7109375" style="2" customWidth="1"/>
    <col min="6" max="6" width="23.5703125" style="2" customWidth="1"/>
    <col min="7" max="7" width="16.85546875" style="1" customWidth="1"/>
    <col min="8" max="8" width="13.140625" style="2" customWidth="1"/>
    <col min="9" max="16384" width="9.140625" style="1"/>
  </cols>
  <sheetData>
    <row r="1" spans="2:8" ht="27" thickBot="1" x14ac:dyDescent="0.45">
      <c r="B1" s="183"/>
      <c r="C1" s="183"/>
      <c r="D1" s="183"/>
      <c r="E1" s="183"/>
      <c r="F1" s="183"/>
      <c r="G1" s="183"/>
    </row>
    <row r="2" spans="2:8" ht="22.5" customHeight="1" x14ac:dyDescent="0.15">
      <c r="B2" s="174" t="s">
        <v>70</v>
      </c>
      <c r="C2" s="175"/>
      <c r="D2" s="175"/>
      <c r="E2" s="175"/>
      <c r="F2" s="175"/>
      <c r="G2" s="176"/>
      <c r="H2" s="12"/>
    </row>
    <row r="3" spans="2:8" ht="20.25" customHeight="1" thickBot="1" x14ac:dyDescent="0.2">
      <c r="B3" s="177"/>
      <c r="C3" s="178"/>
      <c r="D3" s="178"/>
      <c r="E3" s="178"/>
      <c r="F3" s="178"/>
      <c r="G3" s="179"/>
      <c r="H3" s="12"/>
    </row>
    <row r="4" spans="2:8" ht="20.25" customHeight="1" x14ac:dyDescent="0.15">
      <c r="B4" s="54"/>
      <c r="C4" s="54"/>
      <c r="D4" s="54"/>
      <c r="E4" s="54"/>
      <c r="F4" s="54"/>
      <c r="G4" s="54"/>
      <c r="H4" s="12"/>
    </row>
    <row r="5" spans="2:8" ht="20.25" customHeight="1" x14ac:dyDescent="0.15">
      <c r="B5" s="180" t="s">
        <v>77</v>
      </c>
      <c r="C5" s="181"/>
      <c r="D5" s="181"/>
      <c r="E5" s="181"/>
      <c r="F5" s="181"/>
      <c r="G5" s="182"/>
      <c r="H5" s="12"/>
    </row>
    <row r="6" spans="2:8" s="8" customFormat="1" ht="41.25" customHeight="1" x14ac:dyDescent="0.2">
      <c r="B6" s="164" t="s">
        <v>182</v>
      </c>
      <c r="C6" s="165"/>
      <c r="D6" s="165"/>
      <c r="E6" s="165"/>
      <c r="F6" s="165"/>
      <c r="G6" s="166"/>
      <c r="H6" s="34"/>
    </row>
    <row r="7" spans="2:8" s="8" customFormat="1" ht="41.25" customHeight="1" x14ac:dyDescent="0.2">
      <c r="B7" s="164" t="s">
        <v>183</v>
      </c>
      <c r="C7" s="165"/>
      <c r="D7" s="165"/>
      <c r="E7" s="165"/>
      <c r="F7" s="165"/>
      <c r="G7" s="166"/>
      <c r="H7" s="34"/>
    </row>
    <row r="8" spans="2:8" s="8" customFormat="1" ht="41.25" customHeight="1" x14ac:dyDescent="0.2">
      <c r="B8" s="164" t="s">
        <v>184</v>
      </c>
      <c r="C8" s="165"/>
      <c r="D8" s="165"/>
      <c r="E8" s="165"/>
      <c r="F8" s="165"/>
      <c r="G8" s="166"/>
      <c r="H8" s="34"/>
    </row>
    <row r="9" spans="2:8" s="8" customFormat="1" ht="41.25" customHeight="1" x14ac:dyDescent="0.2">
      <c r="B9" s="164" t="s">
        <v>185</v>
      </c>
      <c r="C9" s="165"/>
      <c r="D9" s="165"/>
      <c r="E9" s="165"/>
      <c r="F9" s="165"/>
      <c r="G9" s="166"/>
      <c r="H9" s="34"/>
    </row>
    <row r="10" spans="2:8" s="8" customFormat="1" ht="41.25" customHeight="1" x14ac:dyDescent="0.2">
      <c r="B10" s="164" t="s">
        <v>186</v>
      </c>
      <c r="C10" s="165"/>
      <c r="D10" s="165"/>
      <c r="E10" s="165"/>
      <c r="F10" s="165"/>
      <c r="G10" s="166"/>
      <c r="H10" s="34"/>
    </row>
    <row r="11" spans="2:8" s="8" customFormat="1" ht="41.25" customHeight="1" x14ac:dyDescent="0.2">
      <c r="B11" s="167" t="s">
        <v>125</v>
      </c>
      <c r="C11" s="168"/>
      <c r="D11" s="168"/>
      <c r="E11" s="168"/>
      <c r="F11" s="168"/>
      <c r="G11" s="169"/>
      <c r="H11" s="34"/>
    </row>
    <row r="12" spans="2:8" s="7" customFormat="1" ht="20.25" customHeight="1" x14ac:dyDescent="0.2">
      <c r="B12" s="58"/>
      <c r="C12" s="58"/>
      <c r="D12" s="58"/>
      <c r="E12" s="58"/>
      <c r="F12" s="58"/>
      <c r="G12" s="17"/>
      <c r="H12" s="6"/>
    </row>
    <row r="13" spans="2:8" s="7" customFormat="1" ht="20.25" customHeight="1" x14ac:dyDescent="0.2">
      <c r="C13" s="58"/>
      <c r="D13" s="58"/>
      <c r="E13" s="58"/>
      <c r="F13" s="58"/>
      <c r="G13" s="17"/>
      <c r="H13" s="6"/>
    </row>
    <row r="14" spans="2:8" ht="15" x14ac:dyDescent="0.25">
      <c r="B14" s="18"/>
      <c r="C14" s="18"/>
      <c r="D14" s="18"/>
      <c r="E14" s="18"/>
      <c r="F14" s="18"/>
      <c r="G14" s="19"/>
    </row>
    <row r="15" spans="2:8" s="4" customFormat="1" ht="25.5" customHeight="1" x14ac:dyDescent="0.2">
      <c r="B15" s="59" t="s">
        <v>84</v>
      </c>
      <c r="C15" s="60" t="s">
        <v>67</v>
      </c>
      <c r="D15" s="61"/>
      <c r="E15" s="62"/>
      <c r="F15" s="63"/>
      <c r="G15" s="64"/>
      <c r="H15" s="5"/>
    </row>
    <row r="16" spans="2:8" ht="33" customHeight="1" x14ac:dyDescent="0.15">
      <c r="B16" s="172" t="s">
        <v>148</v>
      </c>
      <c r="C16" s="172"/>
      <c r="D16" s="172"/>
      <c r="E16" s="172"/>
      <c r="F16" s="172"/>
      <c r="G16" s="172"/>
    </row>
    <row r="17" spans="2:8" s="4" customFormat="1" ht="30" x14ac:dyDescent="0.2">
      <c r="B17" s="65" t="s">
        <v>4</v>
      </c>
      <c r="C17" s="65" t="s">
        <v>2</v>
      </c>
      <c r="D17" s="65"/>
      <c r="E17" s="66" t="s">
        <v>140</v>
      </c>
      <c r="F17" s="67" t="s">
        <v>147</v>
      </c>
      <c r="G17" s="67" t="s">
        <v>73</v>
      </c>
    </row>
    <row r="18" spans="2:8" s="4" customFormat="1" ht="46.5" customHeight="1" x14ac:dyDescent="0.2">
      <c r="B18" s="29">
        <v>3</v>
      </c>
      <c r="C18" s="27" t="s">
        <v>3</v>
      </c>
      <c r="D18" s="27"/>
      <c r="E18" s="46">
        <v>20</v>
      </c>
      <c r="F18" s="68">
        <v>0</v>
      </c>
      <c r="G18" s="25" t="str">
        <f>IF(F18*E18=0,"",F18*E18)</f>
        <v/>
      </c>
    </row>
    <row r="19" spans="2:8" s="4" customFormat="1" ht="46.5" customHeight="1" x14ac:dyDescent="0.2">
      <c r="B19" s="29">
        <v>2</v>
      </c>
      <c r="C19" s="27" t="s">
        <v>0</v>
      </c>
      <c r="D19" s="27"/>
      <c r="E19" s="46">
        <v>65</v>
      </c>
      <c r="F19" s="68">
        <v>0</v>
      </c>
      <c r="G19" s="25" t="str">
        <f>IF(F19*E19=0,"",F19*E19)</f>
        <v/>
      </c>
    </row>
    <row r="20" spans="2:8" s="4" customFormat="1" ht="46.5" customHeight="1" x14ac:dyDescent="0.2">
      <c r="B20" s="29">
        <v>1</v>
      </c>
      <c r="C20" s="27" t="s">
        <v>1</v>
      </c>
      <c r="D20" s="27"/>
      <c r="E20" s="46">
        <v>115</v>
      </c>
      <c r="F20" s="68">
        <v>0</v>
      </c>
      <c r="G20" s="25" t="str">
        <f>IF(F20*E20=0,"",F20*E20)</f>
        <v/>
      </c>
    </row>
    <row r="21" spans="2:8" s="4" customFormat="1" ht="46.5" customHeight="1" x14ac:dyDescent="0.2">
      <c r="B21" s="29"/>
      <c r="C21" s="27" t="s">
        <v>134</v>
      </c>
      <c r="D21" s="27"/>
      <c r="E21" s="47"/>
      <c r="F21" s="68">
        <v>0</v>
      </c>
      <c r="G21" s="25">
        <f>F21</f>
        <v>0</v>
      </c>
    </row>
    <row r="22" spans="2:8" ht="15" x14ac:dyDescent="0.25">
      <c r="B22" s="18"/>
      <c r="C22" s="18"/>
      <c r="D22" s="18"/>
      <c r="E22" s="18"/>
      <c r="F22" s="18"/>
      <c r="G22" s="18"/>
    </row>
    <row r="23" spans="2:8" ht="23.1" customHeight="1" x14ac:dyDescent="0.25">
      <c r="B23" s="18"/>
      <c r="C23" s="18"/>
      <c r="D23" s="18"/>
      <c r="E23" s="18"/>
      <c r="F23" s="18"/>
      <c r="G23" s="25">
        <f>SUM(G18:G21)</f>
        <v>0</v>
      </c>
    </row>
    <row r="24" spans="2:8" ht="15" x14ac:dyDescent="0.25">
      <c r="B24" s="18"/>
      <c r="C24" s="18"/>
      <c r="D24" s="18"/>
      <c r="E24" s="18"/>
      <c r="F24" s="18"/>
      <c r="G24" s="18" t="s">
        <v>72</v>
      </c>
    </row>
    <row r="25" spans="2:8" ht="15" x14ac:dyDescent="0.25">
      <c r="B25" s="18"/>
      <c r="C25" s="18"/>
      <c r="D25" s="18"/>
      <c r="E25" s="18"/>
      <c r="F25" s="18"/>
      <c r="G25" s="19"/>
    </row>
    <row r="26" spans="2:8" ht="25.5" customHeight="1" x14ac:dyDescent="0.15">
      <c r="B26" s="69" t="s">
        <v>78</v>
      </c>
      <c r="C26" s="70" t="s">
        <v>79</v>
      </c>
      <c r="D26" s="70"/>
      <c r="E26" s="71"/>
      <c r="F26" s="72"/>
      <c r="G26" s="73"/>
    </row>
    <row r="27" spans="2:8" ht="36" customHeight="1" x14ac:dyDescent="0.15">
      <c r="B27" s="172" t="s">
        <v>81</v>
      </c>
      <c r="C27" s="172"/>
      <c r="D27" s="172"/>
      <c r="E27" s="172"/>
      <c r="F27" s="172"/>
      <c r="G27" s="172"/>
    </row>
    <row r="28" spans="2:8" ht="30" x14ac:dyDescent="0.15">
      <c r="B28" s="74" t="s">
        <v>4</v>
      </c>
      <c r="C28" s="74" t="s">
        <v>2</v>
      </c>
      <c r="D28" s="74"/>
      <c r="E28" s="75"/>
      <c r="F28" s="76" t="s">
        <v>204</v>
      </c>
      <c r="G28" s="76" t="s">
        <v>73</v>
      </c>
    </row>
    <row r="29" spans="2:8" s="4" customFormat="1" ht="46.5" customHeight="1" x14ac:dyDescent="0.2">
      <c r="B29" s="29" t="s">
        <v>83</v>
      </c>
      <c r="C29" s="27" t="s">
        <v>80</v>
      </c>
      <c r="D29" s="27"/>
      <c r="E29" s="159"/>
      <c r="F29" s="42">
        <v>0</v>
      </c>
      <c r="G29" s="25" t="str">
        <f>IF(F29=0,"",F29)</f>
        <v/>
      </c>
      <c r="H29" s="5"/>
    </row>
    <row r="30" spans="2:8" s="4" customFormat="1" ht="24.95" customHeight="1" x14ac:dyDescent="0.25">
      <c r="B30" s="18"/>
      <c r="C30" s="18"/>
      <c r="D30" s="18"/>
      <c r="E30" s="18"/>
      <c r="F30" s="18"/>
      <c r="G30" s="18"/>
      <c r="H30" s="5"/>
    </row>
    <row r="31" spans="2:8" s="4" customFormat="1" ht="21.95" customHeight="1" x14ac:dyDescent="0.25">
      <c r="B31" s="18"/>
      <c r="C31" s="18"/>
      <c r="D31" s="18"/>
      <c r="E31" s="18"/>
      <c r="F31" s="18"/>
      <c r="G31" s="25">
        <f>SUM(G29:G29)</f>
        <v>0</v>
      </c>
      <c r="H31" s="5"/>
    </row>
    <row r="32" spans="2:8" s="4" customFormat="1" ht="23.1" customHeight="1" x14ac:dyDescent="0.25">
      <c r="B32" s="18"/>
      <c r="C32" s="18"/>
      <c r="D32" s="18"/>
      <c r="E32" s="18"/>
      <c r="F32" s="18"/>
      <c r="G32" s="18" t="s">
        <v>82</v>
      </c>
      <c r="H32" s="5"/>
    </row>
    <row r="33" spans="2:11" s="4" customFormat="1" ht="23.1" customHeight="1" x14ac:dyDescent="0.25">
      <c r="B33" s="18"/>
      <c r="C33" s="18"/>
      <c r="D33" s="18"/>
      <c r="E33" s="18"/>
      <c r="F33" s="18"/>
      <c r="G33" s="18"/>
      <c r="H33" s="5"/>
    </row>
    <row r="34" spans="2:11" s="4" customFormat="1" ht="23.1" customHeight="1" x14ac:dyDescent="0.2">
      <c r="B34" s="77" t="s">
        <v>136</v>
      </c>
      <c r="C34" s="78" t="s">
        <v>137</v>
      </c>
      <c r="D34" s="78"/>
      <c r="E34" s="120"/>
      <c r="F34" s="79"/>
      <c r="G34" s="80"/>
      <c r="H34" s="5"/>
    </row>
    <row r="35" spans="2:11" s="4" customFormat="1" ht="16.5" customHeight="1" x14ac:dyDescent="0.2">
      <c r="B35" s="173"/>
      <c r="C35" s="173"/>
      <c r="D35" s="173"/>
      <c r="E35" s="173"/>
      <c r="F35" s="173"/>
      <c r="G35" s="173"/>
      <c r="H35" s="5"/>
    </row>
    <row r="36" spans="2:11" s="4" customFormat="1" ht="30" x14ac:dyDescent="0.2">
      <c r="B36" s="16" t="s">
        <v>4</v>
      </c>
      <c r="C36" s="16" t="s">
        <v>2</v>
      </c>
      <c r="D36" s="16"/>
      <c r="E36" s="20"/>
      <c r="F36" s="23" t="s">
        <v>141</v>
      </c>
      <c r="G36" s="24" t="s">
        <v>143</v>
      </c>
      <c r="H36" s="5"/>
    </row>
    <row r="37" spans="2:11" s="4" customFormat="1" ht="46.5" customHeight="1" x14ac:dyDescent="0.2">
      <c r="B37" s="29" t="s">
        <v>138</v>
      </c>
      <c r="C37" s="27" t="s">
        <v>139</v>
      </c>
      <c r="D37" s="27"/>
      <c r="E37" s="23"/>
      <c r="F37" s="81">
        <v>0</v>
      </c>
      <c r="G37" s="25">
        <f>F37</f>
        <v>0</v>
      </c>
      <c r="H37" s="5"/>
    </row>
    <row r="38" spans="2:11" s="4" customFormat="1" ht="23.1" customHeight="1" x14ac:dyDescent="0.25">
      <c r="B38" s="18"/>
      <c r="C38" s="18"/>
      <c r="D38" s="18"/>
      <c r="E38" s="18"/>
      <c r="F38" s="18"/>
      <c r="G38" s="18"/>
      <c r="H38" s="5"/>
    </row>
    <row r="39" spans="2:11" s="4" customFormat="1" ht="23.1" customHeight="1" x14ac:dyDescent="0.25">
      <c r="B39" s="18"/>
      <c r="C39" s="18"/>
      <c r="D39" s="18"/>
      <c r="E39" s="18"/>
      <c r="F39" s="18"/>
      <c r="G39" s="25">
        <f>SUM(G37:G37)</f>
        <v>0</v>
      </c>
      <c r="H39" s="5"/>
    </row>
    <row r="40" spans="2:11" s="4" customFormat="1" ht="23.1" customHeight="1" x14ac:dyDescent="0.25">
      <c r="B40" s="18"/>
      <c r="C40" s="18"/>
      <c r="D40" s="18"/>
      <c r="E40" s="18"/>
      <c r="F40" s="18"/>
      <c r="G40" s="18" t="s">
        <v>142</v>
      </c>
      <c r="H40" s="5"/>
      <c r="K40" s="15"/>
    </row>
    <row r="41" spans="2:11" s="4" customFormat="1" ht="23.1" customHeight="1" x14ac:dyDescent="0.25">
      <c r="B41" s="18"/>
      <c r="C41" s="18"/>
      <c r="D41" s="18"/>
      <c r="E41" s="18"/>
      <c r="F41" s="18"/>
      <c r="G41" s="18"/>
      <c r="H41" s="5"/>
    </row>
    <row r="42" spans="2:11" s="4" customFormat="1" ht="23.1" customHeight="1" x14ac:dyDescent="0.25">
      <c r="B42" s="18"/>
      <c r="C42" s="18"/>
      <c r="D42" s="18"/>
      <c r="E42" s="18"/>
      <c r="F42" s="18"/>
      <c r="G42" s="18"/>
      <c r="H42" s="5"/>
    </row>
    <row r="43" spans="2:11" s="4" customFormat="1" ht="23.1" customHeight="1" x14ac:dyDescent="0.25">
      <c r="B43" s="18"/>
      <c r="C43" s="18"/>
      <c r="D43" s="18"/>
      <c r="E43" s="18"/>
      <c r="F43" s="18"/>
      <c r="G43" s="18"/>
      <c r="H43" s="5"/>
    </row>
    <row r="44" spans="2:11" s="4" customFormat="1" ht="23.1" customHeight="1" x14ac:dyDescent="0.2">
      <c r="B44" s="82" t="s">
        <v>149</v>
      </c>
      <c r="C44" s="83" t="s">
        <v>43</v>
      </c>
      <c r="D44" s="170"/>
      <c r="E44" s="170"/>
      <c r="F44" s="170"/>
      <c r="G44" s="170"/>
      <c r="H44" s="5"/>
    </row>
    <row r="45" spans="2:11" s="4" customFormat="1" ht="11.45" customHeight="1" x14ac:dyDescent="0.25">
      <c r="B45" s="18"/>
      <c r="C45" s="18"/>
      <c r="D45" s="18"/>
      <c r="E45" s="18"/>
      <c r="F45" s="18"/>
      <c r="G45" s="19"/>
      <c r="H45" s="5"/>
    </row>
    <row r="46" spans="2:11" s="4" customFormat="1" ht="48" x14ac:dyDescent="0.2">
      <c r="B46" s="84" t="s">
        <v>75</v>
      </c>
      <c r="C46" s="85" t="s">
        <v>2</v>
      </c>
      <c r="D46" s="85" t="s">
        <v>85</v>
      </c>
      <c r="E46" s="86" t="s">
        <v>86</v>
      </c>
      <c r="F46" s="86" t="s">
        <v>71</v>
      </c>
      <c r="G46" s="86" t="s">
        <v>89</v>
      </c>
      <c r="H46" s="5"/>
    </row>
    <row r="47" spans="2:11" s="4" customFormat="1" ht="46.5" customHeight="1" x14ac:dyDescent="0.2">
      <c r="B47" s="32" t="s">
        <v>9</v>
      </c>
      <c r="C47" s="30" t="s">
        <v>156</v>
      </c>
      <c r="D47" s="31">
        <v>0.1</v>
      </c>
      <c r="E47" s="87">
        <v>0</v>
      </c>
      <c r="F47" s="88">
        <v>0</v>
      </c>
      <c r="G47" s="25" t="str">
        <f>IF(ISERROR(F47*1/E47),"",IF(F47*1/E47=0,"",F47*1/E47))</f>
        <v/>
      </c>
      <c r="H47" s="5"/>
    </row>
    <row r="48" spans="2:11" s="4" customFormat="1" ht="46.5" customHeight="1" x14ac:dyDescent="0.2">
      <c r="B48" s="32" t="s">
        <v>157</v>
      </c>
      <c r="C48" s="30" t="s">
        <v>6</v>
      </c>
      <c r="D48" s="31">
        <v>0.1</v>
      </c>
      <c r="E48" s="87">
        <v>0</v>
      </c>
      <c r="F48" s="88">
        <v>0</v>
      </c>
      <c r="G48" s="25" t="str">
        <f>IF(ISERROR(F48*1/E48),"",IF(F48*1/E48=0,"",F48*1/E48))</f>
        <v/>
      </c>
      <c r="H48" s="5"/>
    </row>
    <row r="49" spans="2:8" s="4" customFormat="1" ht="46.5" customHeight="1" x14ac:dyDescent="0.2">
      <c r="B49" s="32" t="s">
        <v>158</v>
      </c>
      <c r="C49" s="30" t="s">
        <v>7</v>
      </c>
      <c r="D49" s="31">
        <v>0.1</v>
      </c>
      <c r="E49" s="87">
        <v>0</v>
      </c>
      <c r="F49" s="88">
        <v>0</v>
      </c>
      <c r="G49" s="25" t="str">
        <f>IF(ISERROR(F49*1/E49),"",IF(F49*1/E49=0,"",F49*1/E49))</f>
        <v/>
      </c>
      <c r="H49" s="5"/>
    </row>
    <row r="50" spans="2:8" s="4" customFormat="1" ht="46.5" customHeight="1" x14ac:dyDescent="0.2">
      <c r="B50" s="32" t="s">
        <v>159</v>
      </c>
      <c r="C50" s="30" t="s">
        <v>100</v>
      </c>
      <c r="D50" s="31">
        <v>0.2</v>
      </c>
      <c r="E50" s="87">
        <v>0</v>
      </c>
      <c r="F50" s="88">
        <v>0</v>
      </c>
      <c r="G50" s="25" t="str">
        <f>IF(ISERROR(F50*1/E50),"",IF(F50*1/E50=0,"",F50*1/E50))</f>
        <v/>
      </c>
      <c r="H50" s="5"/>
    </row>
    <row r="51" spans="2:8" s="4" customFormat="1" ht="46.5" customHeight="1" x14ac:dyDescent="0.2">
      <c r="B51" s="32" t="s">
        <v>12</v>
      </c>
      <c r="C51" s="30" t="s">
        <v>5</v>
      </c>
      <c r="D51" s="23" t="s">
        <v>15</v>
      </c>
      <c r="E51" s="87">
        <v>0</v>
      </c>
      <c r="F51" s="88">
        <v>0</v>
      </c>
      <c r="G51" s="25" t="str">
        <f>IF(ISERROR(F51*1/E51),"",IF(F51*1/E51=0,"",F51*1/E51))</f>
        <v/>
      </c>
      <c r="H51" s="5"/>
    </row>
    <row r="52" spans="2:8" s="4" customFormat="1" ht="46.5" customHeight="1" x14ac:dyDescent="0.2">
      <c r="B52" s="32" t="s">
        <v>160</v>
      </c>
      <c r="C52" s="30" t="s">
        <v>8</v>
      </c>
      <c r="D52" s="23" t="s">
        <v>14</v>
      </c>
      <c r="E52" s="87">
        <v>0</v>
      </c>
      <c r="F52" s="88">
        <v>0</v>
      </c>
      <c r="G52" s="25" t="str">
        <f t="shared" ref="G52:G64" si="0">IF(ISERROR(F52*1/E52),"",IF(F52*1/E52=0,"",F52*1/E52))</f>
        <v/>
      </c>
      <c r="H52" s="5"/>
    </row>
    <row r="53" spans="2:8" s="4" customFormat="1" ht="46.5" customHeight="1" x14ac:dyDescent="0.2">
      <c r="B53" s="32" t="s">
        <v>16</v>
      </c>
      <c r="C53" s="30" t="s">
        <v>26</v>
      </c>
      <c r="D53" s="23" t="s">
        <v>15</v>
      </c>
      <c r="E53" s="87">
        <v>0</v>
      </c>
      <c r="F53" s="88">
        <v>0</v>
      </c>
      <c r="G53" s="25" t="str">
        <f t="shared" si="0"/>
        <v/>
      </c>
      <c r="H53" s="5"/>
    </row>
    <row r="54" spans="2:8" s="4" customFormat="1" ht="46.5" customHeight="1" x14ac:dyDescent="0.2">
      <c r="B54" s="32" t="s">
        <v>161</v>
      </c>
      <c r="C54" s="30" t="s">
        <v>101</v>
      </c>
      <c r="D54" s="23" t="s">
        <v>24</v>
      </c>
      <c r="E54" s="87">
        <v>0</v>
      </c>
      <c r="F54" s="88">
        <v>0</v>
      </c>
      <c r="G54" s="25" t="str">
        <f t="shared" si="0"/>
        <v/>
      </c>
      <c r="H54" s="5"/>
    </row>
    <row r="55" spans="2:8" s="4" customFormat="1" ht="46.5" customHeight="1" x14ac:dyDescent="0.2">
      <c r="B55" s="32" t="s">
        <v>119</v>
      </c>
      <c r="C55" s="30" t="s">
        <v>107</v>
      </c>
      <c r="D55" s="23" t="s">
        <v>102</v>
      </c>
      <c r="E55" s="87">
        <v>0</v>
      </c>
      <c r="F55" s="88">
        <v>0</v>
      </c>
      <c r="G55" s="25" t="str">
        <f t="shared" si="0"/>
        <v/>
      </c>
      <c r="H55" s="5"/>
    </row>
    <row r="56" spans="2:8" s="4" customFormat="1" ht="46.5" customHeight="1" x14ac:dyDescent="0.2">
      <c r="B56" s="32" t="s">
        <v>162</v>
      </c>
      <c r="C56" s="30" t="s">
        <v>106</v>
      </c>
      <c r="D56" s="23" t="s">
        <v>103</v>
      </c>
      <c r="E56" s="87">
        <v>0</v>
      </c>
      <c r="F56" s="88">
        <v>0</v>
      </c>
      <c r="G56" s="25" t="str">
        <f t="shared" si="0"/>
        <v/>
      </c>
      <c r="H56" s="5"/>
    </row>
    <row r="57" spans="2:8" s="4" customFormat="1" ht="46.5" customHeight="1" x14ac:dyDescent="0.2">
      <c r="B57" s="32" t="s">
        <v>21</v>
      </c>
      <c r="C57" s="30" t="s">
        <v>104</v>
      </c>
      <c r="D57" s="23" t="s">
        <v>105</v>
      </c>
      <c r="E57" s="87">
        <v>0</v>
      </c>
      <c r="F57" s="88">
        <v>0</v>
      </c>
      <c r="G57" s="25" t="str">
        <f t="shared" si="0"/>
        <v/>
      </c>
      <c r="H57" s="5"/>
    </row>
    <row r="58" spans="2:8" s="4" customFormat="1" ht="46.5" customHeight="1" x14ac:dyDescent="0.2">
      <c r="B58" s="32" t="s">
        <v>163</v>
      </c>
      <c r="C58" s="30" t="s">
        <v>108</v>
      </c>
      <c r="D58" s="23" t="s">
        <v>22</v>
      </c>
      <c r="E58" s="87">
        <v>0</v>
      </c>
      <c r="F58" s="88">
        <v>0</v>
      </c>
      <c r="G58" s="25" t="str">
        <f t="shared" si="0"/>
        <v/>
      </c>
      <c r="H58" s="5"/>
    </row>
    <row r="59" spans="2:8" s="4" customFormat="1" ht="46.5" customHeight="1" x14ac:dyDescent="0.2">
      <c r="B59" s="32" t="s">
        <v>164</v>
      </c>
      <c r="C59" s="30" t="s">
        <v>109</v>
      </c>
      <c r="D59" s="23" t="s">
        <v>23</v>
      </c>
      <c r="E59" s="87">
        <v>0</v>
      </c>
      <c r="F59" s="88">
        <v>0</v>
      </c>
      <c r="G59" s="25" t="str">
        <f t="shared" si="0"/>
        <v/>
      </c>
      <c r="H59" s="33"/>
    </row>
    <row r="60" spans="2:8" s="4" customFormat="1" ht="46.5" customHeight="1" x14ac:dyDescent="0.2">
      <c r="B60" s="32" t="s">
        <v>165</v>
      </c>
      <c r="C60" s="30" t="s">
        <v>110</v>
      </c>
      <c r="D60" s="23" t="s">
        <v>103</v>
      </c>
      <c r="E60" s="87">
        <v>0</v>
      </c>
      <c r="F60" s="88">
        <v>0</v>
      </c>
      <c r="G60" s="25" t="str">
        <f t="shared" si="0"/>
        <v/>
      </c>
      <c r="H60" s="5"/>
    </row>
    <row r="61" spans="2:8" s="4" customFormat="1" ht="46.5" customHeight="1" x14ac:dyDescent="0.2">
      <c r="B61" s="32" t="s">
        <v>25</v>
      </c>
      <c r="C61" s="30" t="s">
        <v>111</v>
      </c>
      <c r="D61" s="31">
        <v>1</v>
      </c>
      <c r="E61" s="87">
        <v>0</v>
      </c>
      <c r="F61" s="88">
        <v>0</v>
      </c>
      <c r="G61" s="25" t="str">
        <f t="shared" si="0"/>
        <v/>
      </c>
      <c r="H61" s="5"/>
    </row>
    <row r="62" spans="2:8" s="4" customFormat="1" ht="46.5" customHeight="1" x14ac:dyDescent="0.2">
      <c r="B62" s="32" t="s">
        <v>94</v>
      </c>
      <c r="C62" s="30" t="s">
        <v>97</v>
      </c>
      <c r="D62" s="23" t="s">
        <v>98</v>
      </c>
      <c r="E62" s="87">
        <v>0</v>
      </c>
      <c r="F62" s="88">
        <v>0</v>
      </c>
      <c r="G62" s="25" t="str">
        <f t="shared" si="0"/>
        <v/>
      </c>
      <c r="H62" s="5"/>
    </row>
    <row r="63" spans="2:8" s="4" customFormat="1" ht="46.5" customHeight="1" x14ac:dyDescent="0.2">
      <c r="B63" s="32" t="s">
        <v>95</v>
      </c>
      <c r="C63" s="30" t="s">
        <v>99</v>
      </c>
      <c r="D63" s="31" t="s">
        <v>19</v>
      </c>
      <c r="E63" s="87">
        <v>0</v>
      </c>
      <c r="F63" s="88">
        <v>0</v>
      </c>
      <c r="G63" s="25" t="str">
        <f t="shared" si="0"/>
        <v/>
      </c>
      <c r="H63" s="5"/>
    </row>
    <row r="64" spans="2:8" s="4" customFormat="1" ht="46.5" customHeight="1" x14ac:dyDescent="0.2">
      <c r="B64" s="32" t="s">
        <v>96</v>
      </c>
      <c r="C64" s="30" t="s">
        <v>135</v>
      </c>
      <c r="D64" s="31">
        <v>1</v>
      </c>
      <c r="E64" s="87">
        <v>0</v>
      </c>
      <c r="F64" s="88">
        <v>0</v>
      </c>
      <c r="G64" s="25" t="str">
        <f t="shared" si="0"/>
        <v/>
      </c>
      <c r="H64" s="5"/>
    </row>
    <row r="65" spans="2:8" ht="15" x14ac:dyDescent="0.25">
      <c r="B65" s="18"/>
      <c r="C65" s="18"/>
      <c r="D65" s="18"/>
      <c r="E65" s="18"/>
      <c r="F65" s="18"/>
      <c r="G65" s="19"/>
    </row>
    <row r="66" spans="2:8" s="4" customFormat="1" ht="30" customHeight="1" x14ac:dyDescent="0.15">
      <c r="B66" s="21"/>
      <c r="C66" s="21" t="s">
        <v>69</v>
      </c>
      <c r="D66" s="21"/>
      <c r="E66" s="21"/>
      <c r="F66" s="25">
        <f>SUM(F47:F64)</f>
        <v>0</v>
      </c>
      <c r="G66" s="25">
        <f>SUM(G47:G64)</f>
        <v>0</v>
      </c>
      <c r="H66" s="11"/>
    </row>
    <row r="67" spans="2:8" s="4" customFormat="1" ht="24" customHeight="1" x14ac:dyDescent="0.2">
      <c r="B67" s="21"/>
      <c r="C67" s="21"/>
      <c r="D67" s="21"/>
      <c r="E67" s="21"/>
      <c r="F67" s="58" t="s">
        <v>90</v>
      </c>
      <c r="G67" s="58" t="s">
        <v>76</v>
      </c>
      <c r="H67" s="9"/>
    </row>
    <row r="68" spans="2:8" s="4" customFormat="1" ht="60.75" customHeight="1" x14ac:dyDescent="0.2">
      <c r="B68" s="21"/>
      <c r="C68" s="21"/>
      <c r="D68" s="21"/>
      <c r="E68" s="21"/>
      <c r="F68" s="21"/>
      <c r="G68" s="22"/>
      <c r="H68" s="9"/>
    </row>
    <row r="69" spans="2:8" s="4" customFormat="1" ht="41.25" customHeight="1" x14ac:dyDescent="0.2">
      <c r="B69" s="21"/>
      <c r="C69" s="21"/>
      <c r="D69" s="21"/>
      <c r="E69" s="21"/>
      <c r="F69" s="21"/>
      <c r="G69" s="22"/>
      <c r="H69" s="9"/>
    </row>
    <row r="70" spans="2:8" ht="9" customHeight="1" x14ac:dyDescent="0.25">
      <c r="B70" s="18"/>
      <c r="C70" s="18"/>
      <c r="D70" s="18"/>
      <c r="E70" s="18"/>
      <c r="F70" s="18"/>
      <c r="G70" s="19"/>
    </row>
    <row r="71" spans="2:8" ht="24" x14ac:dyDescent="0.35">
      <c r="B71" s="89" t="s">
        <v>150</v>
      </c>
      <c r="C71" s="90" t="s">
        <v>44</v>
      </c>
      <c r="D71" s="171"/>
      <c r="E71" s="171"/>
      <c r="F71" s="171"/>
      <c r="G71" s="171"/>
    </row>
    <row r="72" spans="2:8" ht="15" x14ac:dyDescent="0.25">
      <c r="B72" s="18"/>
      <c r="C72" s="18"/>
      <c r="D72" s="18"/>
      <c r="E72" s="18"/>
      <c r="F72" s="18"/>
      <c r="G72" s="19"/>
    </row>
    <row r="73" spans="2:8" s="7" customFormat="1" ht="45" x14ac:dyDescent="0.2">
      <c r="B73" s="92" t="s">
        <v>75</v>
      </c>
      <c r="C73" s="93" t="s">
        <v>2</v>
      </c>
      <c r="D73" s="94" t="s">
        <v>87</v>
      </c>
      <c r="E73" s="91" t="s">
        <v>88</v>
      </c>
      <c r="F73" s="91" t="s">
        <v>74</v>
      </c>
      <c r="G73" s="91" t="s">
        <v>91</v>
      </c>
      <c r="H73" s="6"/>
    </row>
    <row r="74" spans="2:8" s="7" customFormat="1" ht="46.5" customHeight="1" x14ac:dyDescent="0.2">
      <c r="B74" s="29" t="s">
        <v>45</v>
      </c>
      <c r="C74" s="30" t="s">
        <v>40</v>
      </c>
      <c r="D74" s="95">
        <v>0.95</v>
      </c>
      <c r="E74" s="96">
        <v>0</v>
      </c>
      <c r="F74" s="96">
        <v>0</v>
      </c>
      <c r="G74" s="97" t="str">
        <f>IF(ISERROR(E74*F74),"",IF(E74*F74=0,"",E74*F74))</f>
        <v/>
      </c>
      <c r="H74" s="6"/>
    </row>
    <row r="75" spans="2:8" s="7" customFormat="1" ht="46.5" customHeight="1" x14ac:dyDescent="0.2">
      <c r="B75" s="29" t="s">
        <v>166</v>
      </c>
      <c r="C75" s="30" t="s">
        <v>41</v>
      </c>
      <c r="D75" s="95">
        <v>0.9</v>
      </c>
      <c r="E75" s="96">
        <v>0</v>
      </c>
      <c r="F75" s="96">
        <v>0</v>
      </c>
      <c r="G75" s="97" t="str">
        <f t="shared" ref="G75:G98" si="1">IF(ISERROR(E75*F75),"",IF(E75*F75=0,"",E75*F75))</f>
        <v/>
      </c>
      <c r="H75" s="6"/>
    </row>
    <row r="76" spans="2:8" s="7" customFormat="1" ht="46.5" customHeight="1" x14ac:dyDescent="0.2">
      <c r="B76" s="29" t="s">
        <v>46</v>
      </c>
      <c r="C76" s="30" t="s">
        <v>42</v>
      </c>
      <c r="D76" s="95">
        <v>0.7</v>
      </c>
      <c r="E76" s="96">
        <v>0</v>
      </c>
      <c r="F76" s="96">
        <v>0</v>
      </c>
      <c r="G76" s="97" t="str">
        <f t="shared" si="1"/>
        <v/>
      </c>
      <c r="H76" s="6"/>
    </row>
    <row r="77" spans="2:8" s="7" customFormat="1" ht="46.5" customHeight="1" x14ac:dyDescent="0.2">
      <c r="B77" s="29" t="s">
        <v>167</v>
      </c>
      <c r="C77" s="30" t="s">
        <v>38</v>
      </c>
      <c r="D77" s="95">
        <v>0.8</v>
      </c>
      <c r="E77" s="96">
        <v>0</v>
      </c>
      <c r="F77" s="96">
        <v>0</v>
      </c>
      <c r="G77" s="97" t="str">
        <f t="shared" si="1"/>
        <v/>
      </c>
      <c r="H77" s="6"/>
    </row>
    <row r="78" spans="2:8" s="7" customFormat="1" ht="46.5" customHeight="1" x14ac:dyDescent="0.2">
      <c r="B78" s="29" t="s">
        <v>47</v>
      </c>
      <c r="C78" s="30" t="s">
        <v>58</v>
      </c>
      <c r="D78" s="95">
        <v>0.9</v>
      </c>
      <c r="E78" s="96">
        <v>0</v>
      </c>
      <c r="F78" s="96">
        <v>0</v>
      </c>
      <c r="G78" s="97" t="str">
        <f t="shared" si="1"/>
        <v/>
      </c>
      <c r="H78" s="6"/>
    </row>
    <row r="79" spans="2:8" s="7" customFormat="1" ht="46.5" customHeight="1" x14ac:dyDescent="0.2">
      <c r="B79" s="29" t="s">
        <v>48</v>
      </c>
      <c r="C79" s="30" t="s">
        <v>59</v>
      </c>
      <c r="D79" s="95">
        <v>0.85</v>
      </c>
      <c r="E79" s="96">
        <v>0</v>
      </c>
      <c r="F79" s="96">
        <v>0</v>
      </c>
      <c r="G79" s="97" t="str">
        <f t="shared" si="1"/>
        <v/>
      </c>
      <c r="H79" s="6"/>
    </row>
    <row r="80" spans="2:8" s="7" customFormat="1" ht="46.5" customHeight="1" x14ac:dyDescent="0.2">
      <c r="B80" s="29" t="s">
        <v>168</v>
      </c>
      <c r="C80" s="30" t="s">
        <v>39</v>
      </c>
      <c r="D80" s="95">
        <v>0.9</v>
      </c>
      <c r="E80" s="96">
        <v>0</v>
      </c>
      <c r="F80" s="96">
        <v>0</v>
      </c>
      <c r="G80" s="97" t="str">
        <f t="shared" si="1"/>
        <v/>
      </c>
      <c r="H80" s="6"/>
    </row>
    <row r="81" spans="2:8" s="7" customFormat="1" ht="46.5" customHeight="1" x14ac:dyDescent="0.2">
      <c r="B81" s="29" t="s">
        <v>169</v>
      </c>
      <c r="C81" s="30" t="s">
        <v>34</v>
      </c>
      <c r="D81" s="95">
        <v>0.9</v>
      </c>
      <c r="E81" s="96">
        <v>0</v>
      </c>
      <c r="F81" s="96">
        <v>0</v>
      </c>
      <c r="G81" s="97" t="str">
        <f t="shared" si="1"/>
        <v/>
      </c>
      <c r="H81" s="6"/>
    </row>
    <row r="82" spans="2:8" s="7" customFormat="1" ht="46.5" customHeight="1" x14ac:dyDescent="0.2">
      <c r="B82" s="29" t="s">
        <v>170</v>
      </c>
      <c r="C82" s="30" t="s">
        <v>35</v>
      </c>
      <c r="D82" s="24" t="s">
        <v>49</v>
      </c>
      <c r="E82" s="96">
        <v>0</v>
      </c>
      <c r="F82" s="96">
        <v>0</v>
      </c>
      <c r="G82" s="97" t="str">
        <f t="shared" si="1"/>
        <v/>
      </c>
      <c r="H82" s="6"/>
    </row>
    <row r="83" spans="2:8" s="7" customFormat="1" ht="46.5" customHeight="1" x14ac:dyDescent="0.2">
      <c r="B83" s="29" t="s">
        <v>50</v>
      </c>
      <c r="C83" s="30" t="s">
        <v>36</v>
      </c>
      <c r="D83" s="24" t="s">
        <v>19</v>
      </c>
      <c r="E83" s="96">
        <v>0</v>
      </c>
      <c r="F83" s="96">
        <v>0</v>
      </c>
      <c r="G83" s="97" t="str">
        <f t="shared" si="1"/>
        <v/>
      </c>
      <c r="H83" s="6"/>
    </row>
    <row r="84" spans="2:8" s="7" customFormat="1" ht="46.5" customHeight="1" x14ac:dyDescent="0.2">
      <c r="B84" s="29" t="s">
        <v>171</v>
      </c>
      <c r="C84" s="30" t="s">
        <v>37</v>
      </c>
      <c r="D84" s="95" t="s">
        <v>112</v>
      </c>
      <c r="E84" s="96">
        <v>0</v>
      </c>
      <c r="F84" s="96">
        <v>0</v>
      </c>
      <c r="G84" s="97" t="str">
        <f t="shared" si="1"/>
        <v/>
      </c>
      <c r="H84" s="6"/>
    </row>
    <row r="85" spans="2:8" s="7" customFormat="1" ht="46.5" customHeight="1" x14ac:dyDescent="0.2">
      <c r="B85" s="29" t="s">
        <v>172</v>
      </c>
      <c r="C85" s="30" t="s">
        <v>30</v>
      </c>
      <c r="D85" s="95">
        <v>0.8</v>
      </c>
      <c r="E85" s="96">
        <v>0</v>
      </c>
      <c r="F85" s="96">
        <v>0</v>
      </c>
      <c r="G85" s="97" t="str">
        <f t="shared" si="1"/>
        <v/>
      </c>
      <c r="H85" s="6"/>
    </row>
    <row r="86" spans="2:8" s="7" customFormat="1" ht="46.5" customHeight="1" x14ac:dyDescent="0.2">
      <c r="B86" s="29" t="s">
        <v>51</v>
      </c>
      <c r="C86" s="30" t="s">
        <v>31</v>
      </c>
      <c r="D86" s="95" t="s">
        <v>112</v>
      </c>
      <c r="E86" s="96">
        <v>0</v>
      </c>
      <c r="F86" s="96">
        <v>0</v>
      </c>
      <c r="G86" s="97" t="str">
        <f t="shared" si="1"/>
        <v/>
      </c>
      <c r="H86" s="6"/>
    </row>
    <row r="87" spans="2:8" s="7" customFormat="1" ht="46.5" customHeight="1" x14ac:dyDescent="0.2">
      <c r="B87" s="29" t="s">
        <v>52</v>
      </c>
      <c r="C87" s="30" t="s">
        <v>32</v>
      </c>
      <c r="D87" s="95" t="s">
        <v>18</v>
      </c>
      <c r="E87" s="96">
        <v>0</v>
      </c>
      <c r="F87" s="96">
        <v>0</v>
      </c>
      <c r="G87" s="97" t="str">
        <f t="shared" si="1"/>
        <v/>
      </c>
      <c r="H87" s="6"/>
    </row>
    <row r="88" spans="2:8" s="7" customFormat="1" ht="46.5" customHeight="1" x14ac:dyDescent="0.2">
      <c r="B88" s="29" t="s">
        <v>173</v>
      </c>
      <c r="C88" s="30" t="s">
        <v>33</v>
      </c>
      <c r="D88" s="95" t="s">
        <v>20</v>
      </c>
      <c r="E88" s="96">
        <v>0</v>
      </c>
      <c r="F88" s="96">
        <v>0</v>
      </c>
      <c r="G88" s="97" t="str">
        <f>IF(ISERROR(E88*F88),"",IF(E88*F88=0,"",E88*F88))</f>
        <v/>
      </c>
      <c r="H88" s="6"/>
    </row>
    <row r="89" spans="2:8" s="7" customFormat="1" ht="46.5" customHeight="1" x14ac:dyDescent="0.2">
      <c r="B89" s="29" t="s">
        <v>53</v>
      </c>
      <c r="C89" s="30" t="s">
        <v>27</v>
      </c>
      <c r="D89" s="95">
        <v>0.35</v>
      </c>
      <c r="E89" s="96">
        <v>0</v>
      </c>
      <c r="F89" s="96">
        <v>0</v>
      </c>
      <c r="G89" s="97" t="str">
        <f t="shared" si="1"/>
        <v/>
      </c>
      <c r="H89" s="6"/>
    </row>
    <row r="90" spans="2:8" s="7" customFormat="1" ht="46.5" customHeight="1" x14ac:dyDescent="0.2">
      <c r="B90" s="29" t="s">
        <v>54</v>
      </c>
      <c r="C90" s="30" t="s">
        <v>28</v>
      </c>
      <c r="D90" s="95">
        <v>0.3</v>
      </c>
      <c r="E90" s="96">
        <v>0</v>
      </c>
      <c r="F90" s="96">
        <v>0</v>
      </c>
      <c r="G90" s="97" t="str">
        <f t="shared" si="1"/>
        <v/>
      </c>
      <c r="H90" s="6"/>
    </row>
    <row r="91" spans="2:8" s="7" customFormat="1" ht="46.5" customHeight="1" x14ac:dyDescent="0.2">
      <c r="B91" s="29" t="s">
        <v>174</v>
      </c>
      <c r="C91" s="30" t="s">
        <v>29</v>
      </c>
      <c r="D91" s="95">
        <v>0.2</v>
      </c>
      <c r="E91" s="96">
        <v>0</v>
      </c>
      <c r="F91" s="96">
        <v>0</v>
      </c>
      <c r="G91" s="97" t="str">
        <f t="shared" si="1"/>
        <v/>
      </c>
      <c r="H91" s="6"/>
    </row>
    <row r="92" spans="2:8" s="7" customFormat="1" ht="46.5" customHeight="1" x14ac:dyDescent="0.2">
      <c r="B92" s="29" t="s">
        <v>175</v>
      </c>
      <c r="C92" s="30" t="s">
        <v>57</v>
      </c>
      <c r="D92" s="24" t="s">
        <v>20</v>
      </c>
      <c r="E92" s="96">
        <v>0</v>
      </c>
      <c r="F92" s="96">
        <v>0</v>
      </c>
      <c r="G92" s="97" t="str">
        <f t="shared" si="1"/>
        <v/>
      </c>
      <c r="H92" s="6"/>
    </row>
    <row r="93" spans="2:8" s="7" customFormat="1" ht="46.5" customHeight="1" x14ac:dyDescent="0.2">
      <c r="B93" s="29" t="s">
        <v>55</v>
      </c>
      <c r="C93" s="30" t="s">
        <v>56</v>
      </c>
      <c r="D93" s="24" t="s">
        <v>24</v>
      </c>
      <c r="E93" s="96">
        <v>0</v>
      </c>
      <c r="F93" s="96">
        <v>0</v>
      </c>
      <c r="G93" s="97" t="str">
        <f t="shared" si="1"/>
        <v/>
      </c>
      <c r="H93" s="6"/>
    </row>
    <row r="94" spans="2:8" ht="46.5" customHeight="1" x14ac:dyDescent="0.15">
      <c r="B94" s="29" t="s">
        <v>176</v>
      </c>
      <c r="C94" s="30" t="s">
        <v>60</v>
      </c>
      <c r="D94" s="95">
        <v>1</v>
      </c>
      <c r="E94" s="96">
        <v>0</v>
      </c>
      <c r="F94" s="96">
        <v>0</v>
      </c>
      <c r="G94" s="97" t="str">
        <f t="shared" si="1"/>
        <v/>
      </c>
    </row>
    <row r="95" spans="2:8" ht="46.5" customHeight="1" x14ac:dyDescent="0.15">
      <c r="B95" s="29" t="s">
        <v>177</v>
      </c>
      <c r="C95" s="30" t="s">
        <v>61</v>
      </c>
      <c r="D95" s="95">
        <v>1</v>
      </c>
      <c r="E95" s="96">
        <v>0</v>
      </c>
      <c r="F95" s="96">
        <v>0</v>
      </c>
      <c r="G95" s="97" t="str">
        <f t="shared" si="1"/>
        <v/>
      </c>
    </row>
    <row r="96" spans="2:8" ht="46.5" customHeight="1" x14ac:dyDescent="0.15">
      <c r="B96" s="29" t="s">
        <v>178</v>
      </c>
      <c r="C96" s="30" t="s">
        <v>62</v>
      </c>
      <c r="D96" s="24">
        <v>0.1</v>
      </c>
      <c r="E96" s="96">
        <v>0</v>
      </c>
      <c r="F96" s="96">
        <v>0</v>
      </c>
      <c r="G96" s="97" t="str">
        <f t="shared" si="1"/>
        <v/>
      </c>
    </row>
    <row r="97" spans="2:7" ht="46.5" customHeight="1" x14ac:dyDescent="0.15">
      <c r="B97" s="29" t="s">
        <v>63</v>
      </c>
      <c r="C97" s="30" t="s">
        <v>65</v>
      </c>
      <c r="D97" s="95">
        <v>0.95</v>
      </c>
      <c r="E97" s="96">
        <v>0</v>
      </c>
      <c r="F97" s="96">
        <v>0</v>
      </c>
      <c r="G97" s="97" t="str">
        <f t="shared" si="1"/>
        <v/>
      </c>
    </row>
    <row r="98" spans="2:7" ht="46.5" customHeight="1" x14ac:dyDescent="0.15">
      <c r="B98" s="29" t="s">
        <v>179</v>
      </c>
      <c r="C98" s="30" t="s">
        <v>64</v>
      </c>
      <c r="D98" s="95">
        <v>0.95</v>
      </c>
      <c r="E98" s="96">
        <v>0</v>
      </c>
      <c r="F98" s="96">
        <v>0</v>
      </c>
      <c r="G98" s="97" t="str">
        <f t="shared" si="1"/>
        <v/>
      </c>
    </row>
    <row r="99" spans="2:7" ht="46.5" customHeight="1" x14ac:dyDescent="0.15">
      <c r="B99" s="29" t="s">
        <v>113</v>
      </c>
      <c r="C99" s="30" t="s">
        <v>114</v>
      </c>
      <c r="D99" s="95">
        <v>0.5</v>
      </c>
      <c r="E99" s="96">
        <v>0</v>
      </c>
      <c r="F99" s="96">
        <v>0</v>
      </c>
      <c r="G99" s="97" t="str">
        <f>IF(ISERROR(E99*F99),"",IF(E99*F99=0,"",E99*F99))</f>
        <v/>
      </c>
    </row>
    <row r="101" spans="2:7" s="4" customFormat="1" ht="24" customHeight="1" x14ac:dyDescent="0.2">
      <c r="B101" s="21"/>
      <c r="C101" s="21" t="s">
        <v>69</v>
      </c>
      <c r="D101" s="21"/>
      <c r="E101" s="21"/>
      <c r="F101" s="25">
        <f>SUM(F74:F99)</f>
        <v>0</v>
      </c>
      <c r="G101" s="25">
        <f>SUM(G74:G99)</f>
        <v>0</v>
      </c>
    </row>
    <row r="102" spans="2:7" ht="26.25" customHeight="1" x14ac:dyDescent="0.25">
      <c r="B102" s="19"/>
      <c r="C102" s="18"/>
      <c r="D102" s="18"/>
      <c r="E102" s="18"/>
      <c r="F102" s="58" t="s">
        <v>92</v>
      </c>
      <c r="G102" s="58" t="s">
        <v>93</v>
      </c>
    </row>
    <row r="103" spans="2:7" ht="15" x14ac:dyDescent="0.25">
      <c r="B103" s="18"/>
      <c r="C103" s="26"/>
      <c r="D103" s="26"/>
      <c r="E103" s="18"/>
      <c r="F103" s="18"/>
      <c r="G103" s="19"/>
    </row>
    <row r="104" spans="2:7" ht="15" x14ac:dyDescent="0.25">
      <c r="B104" s="18"/>
      <c r="C104" s="18"/>
      <c r="D104" s="18"/>
      <c r="E104" s="18"/>
      <c r="F104" s="18"/>
      <c r="G104" s="19"/>
    </row>
    <row r="105" spans="2:7" ht="15" x14ac:dyDescent="0.25">
      <c r="B105" s="18"/>
      <c r="C105" s="18"/>
      <c r="D105" s="18"/>
      <c r="E105" s="18"/>
      <c r="F105" s="18"/>
      <c r="G105" s="19"/>
    </row>
    <row r="106" spans="2:7" ht="12.75" customHeight="1" x14ac:dyDescent="0.25">
      <c r="B106" s="18"/>
      <c r="C106" s="18"/>
      <c r="D106" s="18"/>
      <c r="E106" s="163"/>
      <c r="F106" s="163"/>
      <c r="G106" s="163"/>
    </row>
    <row r="107" spans="2:7" ht="15" x14ac:dyDescent="0.25">
      <c r="B107" s="18"/>
      <c r="C107" s="18"/>
      <c r="D107" s="18"/>
      <c r="E107" s="18"/>
      <c r="F107" s="18"/>
      <c r="G107" s="19"/>
    </row>
    <row r="108" spans="2:7" ht="15" x14ac:dyDescent="0.25">
      <c r="B108" s="18"/>
      <c r="C108" s="18"/>
      <c r="D108" s="18"/>
      <c r="E108" s="18"/>
      <c r="F108" s="18"/>
      <c r="G108" s="19"/>
    </row>
    <row r="109" spans="2:7" ht="15" x14ac:dyDescent="0.25">
      <c r="B109" s="18"/>
      <c r="C109" s="18"/>
      <c r="D109" s="18"/>
      <c r="E109" s="18"/>
      <c r="F109" s="18"/>
      <c r="G109" s="19"/>
    </row>
  </sheetData>
  <sheetProtection algorithmName="SHA-512" hashValue="oBmn4K6nG2yIzHbs/BXYRQVgsCEHFObRzGGpCeXATfpkLMRCTf7l6xZErlAuoFEirga1xLsE8F4RuJ0a8fLNQA==" saltValue="C53KPhDOk0IRl3U8Um8tcQ==" spinCount="100000" sheet="1"/>
  <mergeCells count="15">
    <mergeCell ref="B2:G3"/>
    <mergeCell ref="B5:G5"/>
    <mergeCell ref="B10:G10"/>
    <mergeCell ref="B1:G1"/>
    <mergeCell ref="B6:G6"/>
    <mergeCell ref="B7:G7"/>
    <mergeCell ref="B8:G8"/>
    <mergeCell ref="E106:G106"/>
    <mergeCell ref="B9:G9"/>
    <mergeCell ref="B11:G11"/>
    <mergeCell ref="D44:G44"/>
    <mergeCell ref="D71:G71"/>
    <mergeCell ref="B16:G16"/>
    <mergeCell ref="B27:G27"/>
    <mergeCell ref="B35:G35"/>
  </mergeCells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286F8-5D17-42EF-A75D-B6ABC38386B6}">
  <dimension ref="B1:I40"/>
  <sheetViews>
    <sheetView topLeftCell="A25" zoomScale="85" zoomScaleNormal="85" workbookViewId="0">
      <selection activeCell="D40" sqref="D40"/>
    </sheetView>
  </sheetViews>
  <sheetFormatPr defaultRowHeight="11.25" x14ac:dyDescent="0.15"/>
  <cols>
    <col min="1" max="1" width="3.5703125" style="1" customWidth="1"/>
    <col min="2" max="2" width="11.5703125" style="2" customWidth="1"/>
    <col min="3" max="3" width="88.42578125" style="2" customWidth="1"/>
    <col min="4" max="4" width="31.42578125" style="2" bestFit="1" customWidth="1"/>
    <col min="5" max="5" width="23.7109375" style="2" customWidth="1"/>
    <col min="6" max="6" width="27" style="2" customWidth="1"/>
    <col min="7" max="7" width="21.140625" style="2" customWidth="1"/>
    <col min="8" max="8" width="16.85546875" style="1" customWidth="1"/>
    <col min="9" max="9" width="13.140625" style="2" customWidth="1"/>
    <col min="10" max="16384" width="9.140625" style="1"/>
  </cols>
  <sheetData>
    <row r="1" spans="2:9" ht="27" thickBot="1" x14ac:dyDescent="0.45">
      <c r="B1" s="56"/>
      <c r="C1" s="1"/>
      <c r="D1" s="1"/>
      <c r="E1" s="1"/>
      <c r="F1" s="1"/>
      <c r="G1" s="1"/>
    </row>
    <row r="2" spans="2:9" ht="42" customHeight="1" thickBot="1" x14ac:dyDescent="0.2">
      <c r="B2" s="184" t="s">
        <v>153</v>
      </c>
      <c r="C2" s="185"/>
      <c r="D2" s="185"/>
      <c r="E2" s="185"/>
      <c r="F2" s="185"/>
      <c r="G2" s="186"/>
      <c r="H2" s="52"/>
      <c r="I2" s="12"/>
    </row>
    <row r="3" spans="2:9" ht="22.5" customHeight="1" x14ac:dyDescent="0.15">
      <c r="B3" s="54"/>
      <c r="C3" s="54"/>
      <c r="D3" s="54"/>
      <c r="E3" s="54"/>
      <c r="F3" s="54"/>
      <c r="G3" s="54"/>
      <c r="H3" s="52"/>
      <c r="I3" s="12"/>
    </row>
    <row r="4" spans="2:9" ht="20.25" customHeight="1" x14ac:dyDescent="0.15">
      <c r="B4" s="187" t="s">
        <v>77</v>
      </c>
      <c r="C4" s="188"/>
      <c r="D4" s="188"/>
      <c r="E4" s="188"/>
      <c r="F4" s="188"/>
      <c r="G4" s="189"/>
      <c r="H4" s="57"/>
      <c r="I4" s="12"/>
    </row>
    <row r="5" spans="2:9" s="8" customFormat="1" ht="41.25" customHeight="1" x14ac:dyDescent="0.2">
      <c r="B5" s="190" t="s">
        <v>187</v>
      </c>
      <c r="C5" s="165"/>
      <c r="D5" s="165"/>
      <c r="E5" s="165"/>
      <c r="F5" s="165"/>
      <c r="G5" s="191"/>
      <c r="H5" s="55"/>
      <c r="I5" s="34"/>
    </row>
    <row r="6" spans="2:9" s="8" customFormat="1" ht="41.25" customHeight="1" x14ac:dyDescent="0.2">
      <c r="B6" s="192" t="s">
        <v>188</v>
      </c>
      <c r="C6" s="193"/>
      <c r="D6" s="193"/>
      <c r="E6" s="193"/>
      <c r="F6" s="193"/>
      <c r="G6" s="194"/>
      <c r="H6" s="55"/>
      <c r="I6" s="34"/>
    </row>
    <row r="7" spans="2:9" s="7" customFormat="1" ht="20.25" customHeight="1" x14ac:dyDescent="0.2">
      <c r="B7" s="58"/>
      <c r="C7" s="58"/>
      <c r="D7" s="58"/>
      <c r="E7" s="58"/>
      <c r="F7" s="58"/>
      <c r="G7" s="58"/>
      <c r="H7" s="17"/>
      <c r="I7" s="6"/>
    </row>
    <row r="8" spans="2:9" s="7" customFormat="1" ht="20.25" customHeight="1" x14ac:dyDescent="0.2">
      <c r="B8" s="58"/>
      <c r="C8" s="58"/>
      <c r="D8" s="58"/>
      <c r="E8" s="58"/>
      <c r="F8" s="58"/>
      <c r="G8" s="58"/>
      <c r="H8" s="17"/>
      <c r="I8" s="6"/>
    </row>
    <row r="9" spans="2:9" ht="15" x14ac:dyDescent="0.25">
      <c r="B9" s="18"/>
      <c r="C9" s="18"/>
      <c r="D9" s="18"/>
      <c r="E9" s="18"/>
      <c r="F9" s="18"/>
      <c r="G9" s="18"/>
      <c r="H9" s="19"/>
    </row>
    <row r="10" spans="2:9" s="4" customFormat="1" ht="15.95" customHeight="1" x14ac:dyDescent="0.2">
      <c r="B10" s="98" t="s">
        <v>116</v>
      </c>
      <c r="C10" s="99" t="s">
        <v>181</v>
      </c>
      <c r="D10" s="100"/>
      <c r="E10" s="101"/>
      <c r="F10" s="101"/>
      <c r="G10" s="102"/>
      <c r="H10" s="22"/>
      <c r="I10" s="5"/>
    </row>
    <row r="11" spans="2:9" ht="12.75" customHeight="1" x14ac:dyDescent="0.25">
      <c r="B11" s="18"/>
      <c r="C11" s="18"/>
      <c r="D11" s="18"/>
      <c r="E11" s="18"/>
      <c r="F11" s="18"/>
      <c r="G11" s="18"/>
      <c r="H11" s="19"/>
    </row>
    <row r="12" spans="2:9" s="4" customFormat="1" ht="60" x14ac:dyDescent="0.2">
      <c r="B12" s="103" t="s">
        <v>4</v>
      </c>
      <c r="C12" s="103" t="s">
        <v>2</v>
      </c>
      <c r="D12" s="104" t="s">
        <v>180</v>
      </c>
      <c r="E12" s="48" t="s">
        <v>122</v>
      </c>
      <c r="F12" s="48" t="s">
        <v>66</v>
      </c>
      <c r="G12" s="105" t="s">
        <v>129</v>
      </c>
    </row>
    <row r="13" spans="2:9" s="4" customFormat="1" ht="30.75" customHeight="1" x14ac:dyDescent="0.2">
      <c r="B13" s="29">
        <v>3</v>
      </c>
      <c r="C13" s="27" t="s">
        <v>3</v>
      </c>
      <c r="D13" s="46">
        <v>20</v>
      </c>
      <c r="E13" s="46">
        <v>24.63</v>
      </c>
      <c r="F13" s="106">
        <f>'Valori RIE'!F18</f>
        <v>0</v>
      </c>
      <c r="G13" s="25" t="str">
        <f>IF(F13*D13=0,"",F13*D13/10000*E13)</f>
        <v/>
      </c>
    </row>
    <row r="14" spans="2:9" s="4" customFormat="1" ht="30.75" customHeight="1" x14ac:dyDescent="0.2">
      <c r="B14" s="29">
        <v>2</v>
      </c>
      <c r="C14" s="27" t="s">
        <v>0</v>
      </c>
      <c r="D14" s="46">
        <v>65</v>
      </c>
      <c r="E14" s="46">
        <v>24.63</v>
      </c>
      <c r="F14" s="106">
        <f>'Valori RIE'!F19</f>
        <v>0</v>
      </c>
      <c r="G14" s="25" t="str">
        <f>IF(F14*D14=0,"",F14*D14/10000*E14)</f>
        <v/>
      </c>
    </row>
    <row r="15" spans="2:9" s="4" customFormat="1" ht="30.75" customHeight="1" x14ac:dyDescent="0.2">
      <c r="B15" s="29">
        <v>1</v>
      </c>
      <c r="C15" s="27" t="s">
        <v>1</v>
      </c>
      <c r="D15" s="46">
        <v>115</v>
      </c>
      <c r="E15" s="46">
        <v>24.63</v>
      </c>
      <c r="F15" s="106">
        <f>'Valori RIE'!F20</f>
        <v>0</v>
      </c>
      <c r="G15" s="25" t="str">
        <f>IF(F15*D15=0,"",F15*D15/10000*E15)</f>
        <v/>
      </c>
    </row>
    <row r="16" spans="2:9" s="4" customFormat="1" ht="30.75" customHeight="1" x14ac:dyDescent="0.2">
      <c r="B16" s="29">
        <v>0</v>
      </c>
      <c r="C16" s="30" t="s">
        <v>120</v>
      </c>
      <c r="D16" s="106">
        <v>0</v>
      </c>
      <c r="E16" s="46">
        <v>24.63</v>
      </c>
      <c r="F16" s="46"/>
      <c r="G16" s="25" t="str">
        <f>IF(D16=0,"",D16/10000*E16)</f>
        <v/>
      </c>
    </row>
    <row r="17" spans="2:9" ht="15" x14ac:dyDescent="0.25">
      <c r="B17" s="18"/>
      <c r="C17" s="18"/>
      <c r="D17" s="18"/>
      <c r="E17" s="18"/>
      <c r="F17" s="18"/>
      <c r="G17" s="18"/>
    </row>
    <row r="18" spans="2:9" ht="23.1" customHeight="1" x14ac:dyDescent="0.25">
      <c r="B18" s="18"/>
      <c r="C18" s="18"/>
      <c r="D18" s="18"/>
      <c r="E18" s="18"/>
      <c r="F18" s="18"/>
      <c r="G18" s="25">
        <f>SUM(G13:G16)</f>
        <v>0</v>
      </c>
    </row>
    <row r="19" spans="2:9" ht="15" x14ac:dyDescent="0.25">
      <c r="B19" s="18"/>
      <c r="C19" s="18"/>
      <c r="D19" s="18"/>
      <c r="E19" s="18"/>
      <c r="F19" s="18"/>
      <c r="G19" s="18" t="s">
        <v>123</v>
      </c>
    </row>
    <row r="20" spans="2:9" ht="15" x14ac:dyDescent="0.25">
      <c r="B20" s="18"/>
      <c r="C20" s="18"/>
      <c r="D20" s="18"/>
      <c r="E20" s="18"/>
      <c r="F20" s="18"/>
      <c r="G20" s="18"/>
      <c r="H20" s="19"/>
    </row>
    <row r="21" spans="2:9" s="4" customFormat="1" ht="24.95" customHeight="1" x14ac:dyDescent="0.25">
      <c r="B21" s="18"/>
      <c r="C21" s="18"/>
      <c r="D21" s="18"/>
      <c r="E21" s="18"/>
      <c r="F21" s="18"/>
      <c r="G21" s="18"/>
      <c r="H21" s="18"/>
      <c r="I21" s="5"/>
    </row>
    <row r="22" spans="2:9" s="4" customFormat="1" ht="23.1" customHeight="1" x14ac:dyDescent="0.25">
      <c r="B22" s="18"/>
      <c r="C22" s="18"/>
      <c r="D22" s="18"/>
      <c r="E22" s="18"/>
      <c r="F22" s="18"/>
      <c r="G22" s="18"/>
      <c r="H22" s="18"/>
      <c r="I22" s="5"/>
    </row>
    <row r="23" spans="2:9" s="4" customFormat="1" ht="23.1" customHeight="1" x14ac:dyDescent="0.2">
      <c r="B23" s="107" t="s">
        <v>117</v>
      </c>
      <c r="C23" s="108" t="s">
        <v>43</v>
      </c>
      <c r="D23" s="195"/>
      <c r="E23" s="195"/>
      <c r="F23" s="109"/>
      <c r="G23" s="35"/>
      <c r="H23" s="35"/>
      <c r="I23" s="5"/>
    </row>
    <row r="24" spans="2:9" s="4" customFormat="1" ht="11.45" customHeight="1" x14ac:dyDescent="0.25">
      <c r="B24" s="18"/>
      <c r="C24" s="18"/>
      <c r="D24" s="18"/>
      <c r="E24" s="18"/>
      <c r="F24" s="18"/>
      <c r="G24" s="18"/>
      <c r="H24" s="19"/>
      <c r="I24" s="5"/>
    </row>
    <row r="25" spans="2:9" s="4" customFormat="1" ht="45" x14ac:dyDescent="0.2">
      <c r="B25" s="110" t="s">
        <v>75</v>
      </c>
      <c r="C25" s="111" t="s">
        <v>2</v>
      </c>
      <c r="D25" s="112" t="s">
        <v>122</v>
      </c>
      <c r="E25" s="113" t="s">
        <v>71</v>
      </c>
      <c r="F25" s="113" t="s">
        <v>129</v>
      </c>
      <c r="I25" s="5"/>
    </row>
    <row r="26" spans="2:9" s="4" customFormat="1" ht="30.75" customHeight="1" x14ac:dyDescent="0.2">
      <c r="B26" s="29" t="s">
        <v>9</v>
      </c>
      <c r="C26" s="30" t="s">
        <v>154</v>
      </c>
      <c r="D26" s="146">
        <v>1.85</v>
      </c>
      <c r="E26" s="114">
        <v>0</v>
      </c>
      <c r="F26" s="25" t="str">
        <f>IF(E26*D26=0,"",E26/10000*D26)</f>
        <v/>
      </c>
      <c r="I26" s="5"/>
    </row>
    <row r="27" spans="2:9" s="4" customFormat="1" ht="30.75" customHeight="1" x14ac:dyDescent="0.2">
      <c r="B27" s="29" t="s">
        <v>10</v>
      </c>
      <c r="C27" s="30" t="s">
        <v>128</v>
      </c>
      <c r="D27" s="146">
        <v>0</v>
      </c>
      <c r="E27" s="114">
        <v>0</v>
      </c>
      <c r="F27" s="25" t="str">
        <f t="shared" ref="F27:F32" si="0">IF(E27*D27=0,"",E27/10000*D27)</f>
        <v/>
      </c>
      <c r="I27" s="5"/>
    </row>
    <row r="28" spans="2:9" s="4" customFormat="1" ht="30.75" customHeight="1" x14ac:dyDescent="0.2">
      <c r="B28" s="29" t="s">
        <v>11</v>
      </c>
      <c r="C28" s="30" t="s">
        <v>100</v>
      </c>
      <c r="D28" s="146">
        <v>0</v>
      </c>
      <c r="E28" s="114">
        <v>0</v>
      </c>
      <c r="F28" s="25" t="str">
        <f t="shared" si="0"/>
        <v/>
      </c>
      <c r="I28" s="5"/>
    </row>
    <row r="29" spans="2:9" s="4" customFormat="1" ht="30.75" customHeight="1" x14ac:dyDescent="0.2">
      <c r="B29" s="29" t="s">
        <v>12</v>
      </c>
      <c r="C29" s="30" t="s">
        <v>5</v>
      </c>
      <c r="D29" s="146">
        <v>0</v>
      </c>
      <c r="E29" s="114">
        <v>0</v>
      </c>
      <c r="F29" s="25" t="str">
        <f t="shared" si="0"/>
        <v/>
      </c>
      <c r="I29" s="5"/>
    </row>
    <row r="30" spans="2:9" s="4" customFormat="1" ht="30.75" customHeight="1" x14ac:dyDescent="0.2">
      <c r="B30" s="29" t="s">
        <v>13</v>
      </c>
      <c r="C30" s="30" t="s">
        <v>127</v>
      </c>
      <c r="D30" s="146">
        <v>1.85</v>
      </c>
      <c r="E30" s="114">
        <v>0</v>
      </c>
      <c r="F30" s="25" t="str">
        <f t="shared" si="0"/>
        <v/>
      </c>
      <c r="I30" s="5"/>
    </row>
    <row r="31" spans="2:9" s="4" customFormat="1" ht="30.75" customHeight="1" x14ac:dyDescent="0.2">
      <c r="B31" s="29" t="s">
        <v>16</v>
      </c>
      <c r="C31" s="30" t="s">
        <v>26</v>
      </c>
      <c r="D31" s="146">
        <v>0</v>
      </c>
      <c r="E31" s="114">
        <v>0</v>
      </c>
      <c r="F31" s="25" t="str">
        <f t="shared" si="0"/>
        <v/>
      </c>
      <c r="I31" s="5"/>
    </row>
    <row r="32" spans="2:9" s="4" customFormat="1" ht="30.75" customHeight="1" x14ac:dyDescent="0.2">
      <c r="B32" s="29" t="s">
        <v>17</v>
      </c>
      <c r="C32" s="30" t="s">
        <v>118</v>
      </c>
      <c r="D32" s="146">
        <v>1.85</v>
      </c>
      <c r="E32" s="114">
        <v>0</v>
      </c>
      <c r="F32" s="25" t="str">
        <f t="shared" si="0"/>
        <v/>
      </c>
      <c r="I32" s="5"/>
    </row>
    <row r="33" spans="2:9" ht="15" x14ac:dyDescent="0.25">
      <c r="B33" s="18"/>
      <c r="C33" s="18"/>
      <c r="D33" s="18"/>
      <c r="E33" s="18"/>
      <c r="F33" s="19"/>
    </row>
    <row r="34" spans="2:9" s="4" customFormat="1" ht="30" customHeight="1" x14ac:dyDescent="0.15">
      <c r="B34" s="21"/>
      <c r="C34" s="21" t="s">
        <v>69</v>
      </c>
      <c r="D34" s="36"/>
      <c r="E34" s="37">
        <f>SUM(E26:E32)</f>
        <v>0</v>
      </c>
      <c r="F34" s="25">
        <f>SUM(F26:F32)</f>
        <v>0</v>
      </c>
      <c r="I34" s="11"/>
    </row>
    <row r="35" spans="2:9" s="4" customFormat="1" ht="24" customHeight="1" x14ac:dyDescent="0.2">
      <c r="B35" s="21"/>
      <c r="C35" s="21"/>
      <c r="D35" s="21"/>
      <c r="E35" s="21"/>
      <c r="F35" s="21" t="s">
        <v>124</v>
      </c>
      <c r="G35" s="58"/>
      <c r="H35" s="58"/>
      <c r="I35" s="9"/>
    </row>
    <row r="36" spans="2:9" s="4" customFormat="1" ht="24" customHeight="1" x14ac:dyDescent="0.2">
      <c r="B36" s="21"/>
      <c r="C36" s="21"/>
      <c r="D36" s="21"/>
      <c r="E36" s="21"/>
      <c r="F36" s="21"/>
      <c r="G36" s="58"/>
      <c r="H36" s="58"/>
      <c r="I36" s="9"/>
    </row>
    <row r="37" spans="2:9" s="4" customFormat="1" ht="24" customHeight="1" x14ac:dyDescent="0.2">
      <c r="B37" s="115" t="s">
        <v>145</v>
      </c>
      <c r="C37" s="116" t="s">
        <v>144</v>
      </c>
      <c r="D37" s="117"/>
      <c r="E37" s="43"/>
      <c r="F37" s="40"/>
      <c r="G37" s="58"/>
      <c r="H37" s="58"/>
      <c r="I37" s="9"/>
    </row>
    <row r="38" spans="2:9" s="4" customFormat="1" ht="24" customHeight="1" x14ac:dyDescent="0.2">
      <c r="B38" s="44"/>
      <c r="C38" s="45"/>
      <c r="D38" s="43"/>
      <c r="E38" s="43"/>
      <c r="F38" s="40"/>
      <c r="G38" s="58"/>
      <c r="H38" s="58"/>
      <c r="I38" s="9"/>
    </row>
    <row r="39" spans="2:9" s="4" customFormat="1" ht="60.75" customHeight="1" x14ac:dyDescent="0.2">
      <c r="B39" s="21"/>
      <c r="C39" s="21"/>
      <c r="D39" s="39" t="s">
        <v>71</v>
      </c>
      <c r="F39" s="21"/>
      <c r="G39" s="21"/>
      <c r="H39" s="22"/>
      <c r="I39" s="9"/>
    </row>
    <row r="40" spans="2:9" s="4" customFormat="1" ht="41.25" customHeight="1" x14ac:dyDescent="0.2">
      <c r="B40" s="32" t="s">
        <v>130</v>
      </c>
      <c r="C40" s="30" t="s">
        <v>131</v>
      </c>
      <c r="D40" s="147">
        <f>'Valori RIE'!F66+'Valori RIE'!F101</f>
        <v>0</v>
      </c>
      <c r="E40" s="38"/>
      <c r="F40" s="38" t="str">
        <f>IF(E40*D40=0,"",E40/10000*D40)</f>
        <v/>
      </c>
      <c r="G40" s="21"/>
      <c r="H40" s="22"/>
      <c r="I40" s="9"/>
    </row>
  </sheetData>
  <sheetProtection password="C492" sheet="1"/>
  <mergeCells count="5">
    <mergeCell ref="B2:G2"/>
    <mergeCell ref="B4:G4"/>
    <mergeCell ref="B5:G5"/>
    <mergeCell ref="B6:G6"/>
    <mergeCell ref="D23:E2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FE2C-D180-4E2C-B825-322C2B4CCAEE}">
  <dimension ref="A2:Q29"/>
  <sheetViews>
    <sheetView zoomScale="70" zoomScaleNormal="70" workbookViewId="0">
      <selection activeCell="D8" sqref="D8"/>
    </sheetView>
  </sheetViews>
  <sheetFormatPr defaultRowHeight="12.75" x14ac:dyDescent="0.2"/>
  <cols>
    <col min="1" max="1" width="5.7109375" style="10" customWidth="1"/>
    <col min="2" max="2" width="43.5703125" style="10" customWidth="1"/>
    <col min="3" max="3" width="4.42578125" style="10" customWidth="1"/>
    <col min="4" max="4" width="19" style="153" customWidth="1"/>
    <col min="5" max="5" width="8.7109375" style="153" customWidth="1"/>
    <col min="6" max="6" width="26.5703125" style="10" customWidth="1"/>
    <col min="7" max="7" width="2.28515625" style="10" customWidth="1"/>
    <col min="8" max="8" width="53.42578125" style="10" customWidth="1"/>
    <col min="9" max="9" width="4.42578125" style="10" customWidth="1"/>
    <col min="10" max="10" width="17.140625" style="10" customWidth="1"/>
    <col min="11" max="11" width="2.28515625" style="10" customWidth="1"/>
    <col min="12" max="12" width="26.140625" style="10" customWidth="1"/>
    <col min="13" max="13" width="2" style="10" customWidth="1"/>
    <col min="14" max="15" width="9.140625" style="10"/>
    <col min="16" max="16" width="9.5703125" style="10" bestFit="1" customWidth="1"/>
    <col min="17" max="16384" width="9.140625" style="10"/>
  </cols>
  <sheetData>
    <row r="2" spans="1:17" ht="26.25" customHeight="1" x14ac:dyDescent="0.2">
      <c r="A2" s="1"/>
      <c r="B2" s="198" t="s">
        <v>205</v>
      </c>
      <c r="C2" s="198"/>
      <c r="D2" s="198"/>
      <c r="E2" s="198"/>
      <c r="F2" s="198"/>
      <c r="G2" s="198"/>
      <c r="H2" s="198"/>
      <c r="I2" s="198"/>
      <c r="J2" s="198"/>
      <c r="K2" s="198"/>
      <c r="L2" s="198"/>
      <c r="M2" s="118"/>
      <c r="N2" s="118"/>
      <c r="O2" s="118"/>
      <c r="P2" s="118"/>
      <c r="Q2" s="118"/>
    </row>
    <row r="3" spans="1:17" ht="18.75" customHeight="1" thickBot="1" x14ac:dyDescent="0.25">
      <c r="A3" s="28"/>
      <c r="B3" s="199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18"/>
      <c r="N3" s="118"/>
      <c r="O3" s="118"/>
      <c r="P3" s="118"/>
      <c r="Q3" s="118"/>
    </row>
    <row r="4" spans="1:17" ht="18.75" customHeight="1" x14ac:dyDescent="0.2">
      <c r="A4" s="28"/>
      <c r="B4" s="51"/>
      <c r="C4" s="28"/>
      <c r="D4" s="52"/>
      <c r="E4" s="52"/>
      <c r="F4" s="1"/>
      <c r="G4" s="1"/>
      <c r="H4" s="1"/>
    </row>
    <row r="5" spans="1:17" ht="18.75" customHeight="1" x14ac:dyDescent="0.2">
      <c r="A5" s="28"/>
      <c r="B5" s="51"/>
      <c r="C5" s="28"/>
      <c r="D5" s="52"/>
      <c r="E5" s="52"/>
      <c r="F5" s="1"/>
      <c r="G5" s="1"/>
      <c r="H5" s="1"/>
    </row>
    <row r="6" spans="1:17" ht="19.5" customHeight="1" x14ac:dyDescent="0.2">
      <c r="A6" s="1"/>
      <c r="B6" s="1"/>
      <c r="C6" s="1"/>
      <c r="D6" s="3"/>
      <c r="E6" s="2"/>
      <c r="F6" s="1"/>
      <c r="G6" s="1"/>
      <c r="H6" s="1"/>
    </row>
    <row r="7" spans="1:17" ht="24.95" customHeight="1" x14ac:dyDescent="0.2">
      <c r="A7" s="1"/>
      <c r="B7" s="202" t="s">
        <v>151</v>
      </c>
      <c r="C7" s="202"/>
      <c r="D7" s="202"/>
      <c r="E7" s="202"/>
      <c r="F7" s="130"/>
      <c r="G7" s="130"/>
      <c r="H7" s="197" t="s">
        <v>152</v>
      </c>
      <c r="I7" s="197"/>
      <c r="J7" s="197"/>
      <c r="K7" s="197"/>
      <c r="L7" s="197"/>
      <c r="M7" s="28"/>
      <c r="O7" s="28"/>
      <c r="P7" s="28"/>
      <c r="Q7" s="28"/>
    </row>
    <row r="8" spans="1:17" x14ac:dyDescent="0.2">
      <c r="A8" s="1"/>
      <c r="B8" s="131"/>
      <c r="C8" s="131"/>
      <c r="D8" s="132"/>
      <c r="E8" s="133"/>
      <c r="F8" s="130"/>
      <c r="G8" s="130"/>
      <c r="H8" s="131"/>
      <c r="I8" s="131"/>
      <c r="J8" s="132"/>
      <c r="K8" s="132"/>
      <c r="L8" s="133"/>
      <c r="M8" s="1"/>
      <c r="O8" s="2"/>
      <c r="P8" s="1"/>
      <c r="Q8" s="1"/>
    </row>
    <row r="9" spans="1:17" s="49" customFormat="1" ht="24.95" customHeight="1" x14ac:dyDescent="0.2">
      <c r="A9" s="4"/>
      <c r="B9" s="134" t="s">
        <v>200</v>
      </c>
      <c r="C9" s="134"/>
      <c r="D9" s="135">
        <f>'Valori RIE'!F66</f>
        <v>0</v>
      </c>
      <c r="E9" s="136" t="s">
        <v>68</v>
      </c>
      <c r="F9" s="137"/>
      <c r="G9" s="137"/>
      <c r="H9" s="134" t="s">
        <v>132</v>
      </c>
      <c r="I9" s="134"/>
      <c r="J9" s="135">
        <f>'Valori CO2'!G18</f>
        <v>0</v>
      </c>
      <c r="K9" s="135"/>
      <c r="L9" s="136" t="s">
        <v>126</v>
      </c>
      <c r="M9" s="4"/>
      <c r="O9" s="5"/>
      <c r="P9" s="41"/>
      <c r="Q9" s="4"/>
    </row>
    <row r="10" spans="1:17" s="49" customFormat="1" ht="24.95" customHeight="1" x14ac:dyDescent="0.2">
      <c r="A10" s="4"/>
      <c r="B10" s="138" t="s">
        <v>201</v>
      </c>
      <c r="C10" s="138"/>
      <c r="D10" s="139">
        <f>'Valori RIE'!F101</f>
        <v>0</v>
      </c>
      <c r="E10" s="140" t="s">
        <v>68</v>
      </c>
      <c r="F10" s="137"/>
      <c r="G10" s="137"/>
      <c r="H10" s="138" t="s">
        <v>133</v>
      </c>
      <c r="I10" s="138"/>
      <c r="J10" s="139">
        <f>'Valori CO2'!F34</f>
        <v>0</v>
      </c>
      <c r="K10" s="139"/>
      <c r="L10" s="140" t="s">
        <v>126</v>
      </c>
      <c r="M10" s="4"/>
      <c r="O10" s="5"/>
      <c r="P10" s="4"/>
      <c r="Q10" s="4"/>
    </row>
    <row r="11" spans="1:17" s="49" customFormat="1" ht="24.95" customHeight="1" x14ac:dyDescent="0.2">
      <c r="A11" s="4"/>
      <c r="B11" s="138" t="s">
        <v>155</v>
      </c>
      <c r="C11" s="138"/>
      <c r="D11" s="139">
        <f>('Valori RIE'!G23)+('Valori RIE'!G31)+'Valori RIE'!G39</f>
        <v>0</v>
      </c>
      <c r="E11" s="140" t="s">
        <v>68</v>
      </c>
      <c r="F11" s="137"/>
      <c r="G11" s="137"/>
      <c r="H11" s="138" t="s">
        <v>146</v>
      </c>
      <c r="I11" s="138"/>
      <c r="J11" s="139">
        <f>'Valori CO2'!D40</f>
        <v>0</v>
      </c>
      <c r="K11" s="139"/>
      <c r="L11" s="141"/>
      <c r="M11" s="4"/>
      <c r="O11" s="5"/>
      <c r="P11" s="4"/>
      <c r="Q11" s="4"/>
    </row>
    <row r="12" spans="1:17" s="49" customFormat="1" ht="24.95" customHeight="1" x14ac:dyDescent="0.2">
      <c r="A12" s="4"/>
      <c r="B12" s="138" t="s">
        <v>202</v>
      </c>
      <c r="C12" s="138"/>
      <c r="D12" s="139">
        <f>'Valori RIE'!G66</f>
        <v>0</v>
      </c>
      <c r="E12" s="140"/>
      <c r="F12" s="137"/>
      <c r="G12" s="137"/>
      <c r="H12" s="142"/>
      <c r="I12" s="142"/>
      <c r="J12" s="143"/>
      <c r="K12" s="143"/>
      <c r="L12" s="144"/>
      <c r="M12" s="4"/>
      <c r="O12" s="5"/>
      <c r="P12" s="4"/>
      <c r="Q12" s="4"/>
    </row>
    <row r="13" spans="1:17" s="49" customFormat="1" ht="24.95" customHeight="1" x14ac:dyDescent="0.2">
      <c r="A13" s="4"/>
      <c r="B13" s="138" t="s">
        <v>203</v>
      </c>
      <c r="C13" s="138"/>
      <c r="D13" s="139">
        <f>'Valori RIE'!G101</f>
        <v>0</v>
      </c>
      <c r="E13" s="140"/>
      <c r="F13" s="137"/>
      <c r="G13" s="137"/>
      <c r="H13" s="142"/>
      <c r="I13" s="142"/>
      <c r="J13" s="143"/>
      <c r="K13" s="143"/>
      <c r="L13" s="144"/>
      <c r="M13" s="4"/>
      <c r="O13" s="5"/>
      <c r="P13" s="4"/>
      <c r="Q13" s="4"/>
    </row>
    <row r="14" spans="1:17" s="49" customFormat="1" ht="24.95" customHeight="1" x14ac:dyDescent="0.2">
      <c r="A14" s="4"/>
      <c r="B14" s="142"/>
      <c r="C14" s="142"/>
      <c r="D14" s="143"/>
      <c r="E14" s="144"/>
      <c r="F14" s="137"/>
      <c r="G14" s="137"/>
      <c r="H14" s="142"/>
      <c r="I14" s="142"/>
      <c r="J14" s="143"/>
      <c r="K14" s="143"/>
      <c r="L14" s="144"/>
      <c r="M14" s="4"/>
      <c r="O14" s="5"/>
      <c r="P14" s="4"/>
      <c r="Q14" s="4"/>
    </row>
    <row r="15" spans="1:17" s="49" customFormat="1" ht="33.75" customHeight="1" x14ac:dyDescent="0.2">
      <c r="A15" s="4"/>
      <c r="B15" s="119" t="s">
        <v>115</v>
      </c>
      <c r="C15" s="142"/>
      <c r="D15" s="148" t="e">
        <f>('Valori RIE'!G66+'Valori RIE'!G23+'Valori RIE'!G31+'Valori RIE'!G39)/('Valori RIE'!F66+'Valori RIE'!G101)</f>
        <v>#DIV/0!</v>
      </c>
      <c r="E15" s="145"/>
      <c r="F15" s="137"/>
      <c r="G15" s="137"/>
      <c r="H15" s="119" t="s">
        <v>121</v>
      </c>
      <c r="I15" s="142"/>
      <c r="J15" s="148" t="e">
        <f>(J9+J10)/((J11)/10000)</f>
        <v>#DIV/0!</v>
      </c>
      <c r="K15" s="149"/>
      <c r="L15" s="145"/>
      <c r="M15" s="4"/>
      <c r="O15" s="50"/>
      <c r="P15" s="150"/>
      <c r="Q15" s="4"/>
    </row>
    <row r="16" spans="1:17" s="49" customFormat="1" ht="32.25" customHeight="1" x14ac:dyDescent="0.2">
      <c r="A16" s="4"/>
      <c r="B16" s="203"/>
      <c r="C16" s="203"/>
      <c r="D16" s="203"/>
      <c r="E16" s="203"/>
      <c r="F16" s="4"/>
      <c r="G16" s="4"/>
      <c r="H16" s="196"/>
      <c r="I16" s="196"/>
      <c r="J16" s="196"/>
      <c r="K16" s="196"/>
      <c r="L16" s="196"/>
      <c r="M16" s="196"/>
      <c r="O16" s="196"/>
      <c r="P16" s="196"/>
      <c r="Q16" s="196"/>
    </row>
    <row r="17" spans="1:9" s="49" customFormat="1" ht="40.5" customHeight="1" x14ac:dyDescent="0.15">
      <c r="A17" s="4"/>
      <c r="B17" s="13"/>
      <c r="C17" s="15"/>
      <c r="D17" s="14"/>
      <c r="E17" s="14"/>
      <c r="F17" s="4"/>
      <c r="G17" s="4"/>
      <c r="H17" s="4"/>
    </row>
    <row r="18" spans="1:9" x14ac:dyDescent="0.2">
      <c r="D18" s="10"/>
      <c r="E18" s="10"/>
    </row>
    <row r="19" spans="1:9" x14ac:dyDescent="0.2">
      <c r="D19" s="10"/>
      <c r="E19" s="10"/>
    </row>
    <row r="20" spans="1:9" ht="41.25" customHeight="1" thickBot="1" x14ac:dyDescent="0.25">
      <c r="B20" s="201" t="s">
        <v>189</v>
      </c>
      <c r="C20" s="201"/>
      <c r="D20" s="201"/>
      <c r="E20" s="10"/>
      <c r="F20" s="200" t="e">
        <f>(D15*100/11+J15*100/26.48)/2</f>
        <v>#DIV/0!</v>
      </c>
      <c r="G20" s="200"/>
      <c r="I20" s="53"/>
    </row>
    <row r="21" spans="1:9" s="123" customFormat="1" ht="23.25" customHeight="1" x14ac:dyDescent="0.2">
      <c r="B21" s="124"/>
      <c r="C21" s="124"/>
      <c r="D21" s="124"/>
      <c r="F21" s="125"/>
      <c r="G21" s="125"/>
      <c r="I21" s="53"/>
    </row>
    <row r="22" spans="1:9" s="123" customFormat="1" ht="23.25" customHeight="1" x14ac:dyDescent="0.2">
      <c r="B22" s="124"/>
      <c r="C22" s="124"/>
      <c r="D22" s="124"/>
      <c r="F22" s="125"/>
      <c r="G22" s="125"/>
      <c r="I22" s="53"/>
    </row>
    <row r="23" spans="1:9" s="123" customFormat="1" ht="23.25" customHeight="1" x14ac:dyDescent="0.2">
      <c r="B23" s="204" t="s">
        <v>198</v>
      </c>
      <c r="C23" s="204"/>
      <c r="D23" s="204"/>
      <c r="E23" s="151"/>
      <c r="F23" s="129"/>
      <c r="G23" s="125"/>
      <c r="I23" s="53"/>
    </row>
    <row r="24" spans="1:9" s="123" customFormat="1" ht="23.25" customHeight="1" x14ac:dyDescent="0.2">
      <c r="B24" s="127"/>
      <c r="C24" s="127"/>
      <c r="D24" s="127"/>
      <c r="E24" s="122"/>
      <c r="F24" s="125"/>
      <c r="G24" s="125"/>
      <c r="I24" s="53"/>
    </row>
    <row r="25" spans="1:9" s="123" customFormat="1" ht="50.25" customHeight="1" x14ac:dyDescent="0.2">
      <c r="B25" s="206" t="s">
        <v>199</v>
      </c>
      <c r="C25" s="206"/>
      <c r="D25" s="206"/>
      <c r="E25" s="152"/>
      <c r="F25" s="154" t="s">
        <v>190</v>
      </c>
      <c r="G25" s="157"/>
      <c r="I25" s="53"/>
    </row>
    <row r="26" spans="1:9" s="123" customFormat="1" ht="23.25" customHeight="1" x14ac:dyDescent="0.2">
      <c r="B26" s="126"/>
      <c r="C26" s="126"/>
      <c r="D26" s="126"/>
      <c r="F26" s="155"/>
      <c r="G26" s="155"/>
      <c r="I26" s="53"/>
    </row>
    <row r="27" spans="1:9" s="123" customFormat="1" ht="44.25" customHeight="1" x14ac:dyDescent="0.2">
      <c r="B27" s="206" t="s">
        <v>206</v>
      </c>
      <c r="C27" s="206"/>
      <c r="D27" s="206"/>
      <c r="E27" s="128"/>
      <c r="F27" s="205">
        <f>_xlfn.XLOOKUP(F25,'Indicatore medio Isolato'!A1:H1,'Indicatore medio Isolato'!A2:H2)</f>
        <v>50.55</v>
      </c>
      <c r="G27" s="205"/>
      <c r="I27" s="53"/>
    </row>
    <row r="28" spans="1:9" ht="12.75" customHeight="1" x14ac:dyDescent="0.2">
      <c r="D28" s="121"/>
      <c r="E28" s="10"/>
    </row>
    <row r="29" spans="1:9" ht="12.75" customHeight="1" x14ac:dyDescent="0.2">
      <c r="D29" s="121"/>
      <c r="E29" s="10"/>
    </row>
  </sheetData>
  <sheetProtection algorithmName="SHA-512" hashValue="gRkYA2G7VCtcHhf9ddufN+yrwFJOaI5yYfMj/KZEZ03KuMhSZ0iRmhF+AtmweQhxs7uHfoN+IBQbwV9iFpuaVA==" saltValue="wjwcfmb5c+eFtoN41NphuQ==" spinCount="100000" sheet="1"/>
  <mergeCells count="12">
    <mergeCell ref="B23:D23"/>
    <mergeCell ref="F27:G27"/>
    <mergeCell ref="B27:D27"/>
    <mergeCell ref="B25:D25"/>
    <mergeCell ref="O16:Q16"/>
    <mergeCell ref="H7:L7"/>
    <mergeCell ref="H16:M16"/>
    <mergeCell ref="B2:L3"/>
    <mergeCell ref="F20:G20"/>
    <mergeCell ref="B20:D20"/>
    <mergeCell ref="B7:E7"/>
    <mergeCell ref="B16:E16"/>
  </mergeCells>
  <pageMargins left="0.7" right="0.7" top="0.75" bottom="0.75" header="0.3" footer="0.3"/>
  <legacy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853E0EC4-6238-46A7-AB3A-F05FF92355DE}">
          <x14:formula1>
            <xm:f>'Indicatore medio Isolato'!$A$1:$H$1</xm:f>
          </x14:formula1>
          <xm:sqref>F25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91D5C8-980D-4145-9C99-83FA99A1129A}">
  <dimension ref="A1:H2"/>
  <sheetViews>
    <sheetView workbookViewId="0">
      <selection activeCell="H12" sqref="H12"/>
    </sheetView>
  </sheetViews>
  <sheetFormatPr defaultRowHeight="12.75" x14ac:dyDescent="0.2"/>
  <cols>
    <col min="1" max="8" width="22.85546875" style="156" customWidth="1"/>
    <col min="9" max="16384" width="9.140625" style="156"/>
  </cols>
  <sheetData>
    <row r="1" spans="1:8" ht="30.75" thickBot="1" x14ac:dyDescent="0.25">
      <c r="A1" s="160" t="s">
        <v>190</v>
      </c>
      <c r="B1" s="161" t="s">
        <v>191</v>
      </c>
      <c r="C1" s="161" t="s">
        <v>192</v>
      </c>
      <c r="D1" s="161" t="s">
        <v>193</v>
      </c>
      <c r="E1" s="161" t="s">
        <v>194</v>
      </c>
      <c r="F1" s="161" t="s">
        <v>195</v>
      </c>
      <c r="G1" s="161" t="s">
        <v>196</v>
      </c>
      <c r="H1" s="162" t="s">
        <v>197</v>
      </c>
    </row>
    <row r="2" spans="1:8" x14ac:dyDescent="0.2">
      <c r="A2" s="158">
        <v>50.55</v>
      </c>
      <c r="B2" s="158">
        <v>53.87</v>
      </c>
      <c r="C2" s="158">
        <v>68.17</v>
      </c>
      <c r="D2" s="158">
        <v>48</v>
      </c>
      <c r="E2" s="158">
        <v>35.14</v>
      </c>
      <c r="F2" s="158">
        <v>41.42</v>
      </c>
      <c r="G2" s="158">
        <v>33.299999999999997</v>
      </c>
      <c r="H2" s="158">
        <v>24.55</v>
      </c>
    </row>
  </sheetData>
  <sheetProtection algorithmName="SHA-512" hashValue="in25WiIQwPSEvorhy9seXZPZcIIY2i4YsXjbCPtft7rTlm0IBv3Q1cQJfSSiY2iwD/vydwiyH/VwmfNABNNPlw==" saltValue="r+h9d/KuwNcAERU/XYQtuQ==" spinCount="100000" sheet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Valori RIE</vt:lpstr>
      <vt:lpstr>Valori CO2</vt:lpstr>
      <vt:lpstr>SCHEDA DI VALUTAZIONE ECO</vt:lpstr>
      <vt:lpstr>Indicatore medio Isolato</vt:lpstr>
    </vt:vector>
  </TitlesOfParts>
  <Company>Comune di Bologna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Scheda di Valutazione IE</dc:title>
  <dc:subject>Calcolo Riduzione Impatto Edilizio</dc:subject>
  <dc:creator/>
  <cp:keywords>Scheda di Valutazione IE</cp:keywords>
  <dc:description>R.I.E. Riduzione Impatto Edilizio _x000d_
Albedo - Coefficiente di riflessione</dc:description>
  <cp:lastModifiedBy>Simone Conz</cp:lastModifiedBy>
  <cp:lastPrinted>2009-11-10T11:43:50Z</cp:lastPrinted>
  <dcterms:created xsi:type="dcterms:W3CDTF">2009-05-29T08:24:50Z</dcterms:created>
  <dcterms:modified xsi:type="dcterms:W3CDTF">2026-03-03T09:05:10Z</dcterms:modified>
</cp:coreProperties>
</file>